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228" windowWidth="13440" windowHeight="12096" activeTab="0"/>
  </bookViews>
  <sheets>
    <sheet name="Cenik" sheetId="1" r:id="rId1"/>
    <sheet name="Šolnine in prispevki" sheetId="2" r:id="rId2"/>
    <sheet name="3. st_prvič vpisani_2013_2014" sheetId="3" r:id="rId3"/>
    <sheet name="3.st_šolnina" sheetId="4" r:id="rId4"/>
    <sheet name="Tarifni del" sheetId="5" r:id="rId5"/>
    <sheet name="Knjižnica" sheetId="6" r:id="rId6"/>
    <sheet name="solnina" sheetId="7" r:id="rId7"/>
    <sheet name="vpisnina" sheetId="8" r:id="rId8"/>
  </sheets>
  <definedNames/>
  <calcPr fullCalcOnLoad="1"/>
</workbook>
</file>

<file path=xl/comments1.xml><?xml version="1.0" encoding="utf-8"?>
<comments xmlns="http://schemas.openxmlformats.org/spreadsheetml/2006/main">
  <authors>
    <author>Uporabnik sistema Windows</author>
  </authors>
  <commentList>
    <comment ref="D5" authorId="0">
      <text>
        <r>
          <rPr>
            <sz val="9"/>
            <rFont val="Tahoma"/>
            <family val="2"/>
          </rPr>
          <t xml:space="preserve">
sklep rektorja: vpisnina je enaka kot za leto 2012/2013
</t>
        </r>
      </text>
    </comment>
  </commentList>
</comments>
</file>

<file path=xl/comments5.xml><?xml version="1.0" encoding="utf-8"?>
<comments xmlns="http://schemas.openxmlformats.org/spreadsheetml/2006/main">
  <authors>
    <author>trsanmi</author>
  </authors>
  <commentList>
    <comment ref="E13" authorId="0">
      <text>
        <r>
          <rPr>
            <sz val="8"/>
            <rFont val="Tahoma"/>
            <family val="2"/>
          </rPr>
          <t xml:space="preserve">se uporablja od 1.4.13 - Ur.l. št. 25 z dne, 22.03.13
</t>
        </r>
      </text>
    </comment>
    <comment ref="E14" authorId="0">
      <text>
        <r>
          <rPr>
            <sz val="8"/>
            <rFont val="Tahoma"/>
            <family val="2"/>
          </rPr>
          <t xml:space="preserve">se uporablja od 1.1.13
DURS št. 4213-1421/2012-1 z dne, 28.12.12
</t>
        </r>
      </text>
    </comment>
    <comment ref="E15" authorId="0">
      <text>
        <r>
          <rPr>
            <sz val="8"/>
            <rFont val="Tahoma"/>
            <family val="2"/>
          </rPr>
          <t xml:space="preserve">se uporablja od 1.1.13
DURS št. 4213-1421/2012-1 z dne, 28.12.12
</t>
        </r>
      </text>
    </comment>
  </commentList>
</comments>
</file>

<file path=xl/sharedStrings.xml><?xml version="1.0" encoding="utf-8"?>
<sst xmlns="http://schemas.openxmlformats.org/spreadsheetml/2006/main" count="726" uniqueCount="343">
  <si>
    <t>5.1.</t>
  </si>
  <si>
    <t>5.2.</t>
  </si>
  <si>
    <t>5.3.</t>
  </si>
  <si>
    <t>9.1.</t>
  </si>
  <si>
    <t>9.2.</t>
  </si>
  <si>
    <t>10.1.</t>
  </si>
  <si>
    <t>10.</t>
  </si>
  <si>
    <t>10.2.</t>
  </si>
  <si>
    <t>10.3.</t>
  </si>
  <si>
    <t>11.</t>
  </si>
  <si>
    <t>11.1.</t>
  </si>
  <si>
    <t>11.2.</t>
  </si>
  <si>
    <t>11.3.</t>
  </si>
  <si>
    <t>11.4.</t>
  </si>
  <si>
    <t>12.</t>
  </si>
  <si>
    <t>12.1.</t>
  </si>
  <si>
    <t>12.2.</t>
  </si>
  <si>
    <t>znanstveni sodelavec</t>
  </si>
  <si>
    <t>stroški strokovnega mnenja o enakovrednosti strokovnega ali znanstvenega naslova</t>
  </si>
  <si>
    <t>VPISNINA V PRVI LETNIK</t>
  </si>
  <si>
    <t>DVOJNIK ŠTUDENTSKE IZKAZNICE Z NALEPKO</t>
  </si>
  <si>
    <t xml:space="preserve"> IZPITI: </t>
  </si>
  <si>
    <t xml:space="preserve"> POTRDILA</t>
  </si>
  <si>
    <t>izdaja potrdila o opravljenih izpitih oziroma o doseženi povprečni oceni</t>
  </si>
  <si>
    <t>o določitvi pogojev za nadaljevanje študija po prekinitvi več kot 10 let</t>
  </si>
  <si>
    <t>PRIZNANJE IN VREDNOTENJE IZOBRAŽEVANJA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</si>
  <si>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</si>
  <si>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</si>
  <si>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</si>
  <si>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</si>
  <si>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</si>
  <si>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</si>
  <si>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</si>
  <si>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</si>
  <si>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</si>
  <si>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ELEMENT</t>
  </si>
  <si>
    <t>DVOJNIK INDEKSA S PREPISOM PODATKOV</t>
  </si>
  <si>
    <t>izdaja potrdil za dokup delovne dobe ali uveljavljanje študijskih let</t>
  </si>
  <si>
    <t>o določitvi pogojev za nadaljevanje študija po prekinitvi več kot 2 leti ali sprememba programa</t>
  </si>
  <si>
    <t>visokošolski učitelj prva izvolitev</t>
  </si>
  <si>
    <t>visokošolski učitelj ponovna izvolitev</t>
  </si>
  <si>
    <t>visokošolski sodelavec in drugi nazivi</t>
  </si>
  <si>
    <t>priznanja pomembnih umetniških del</t>
  </si>
  <si>
    <t>Opombe pod:</t>
  </si>
  <si>
    <t>(1)</t>
  </si>
  <si>
    <t>(4)</t>
  </si>
  <si>
    <t>izvedba predmeta dodiplomski študij</t>
  </si>
  <si>
    <t xml:space="preserve">PROŠNJE, VLOGE ZA IZDAJO SKLEPOV: </t>
  </si>
  <si>
    <t>DIPLOMSKO DELO Z ZAGOVOROM (samo za osebe brez statusa)</t>
  </si>
  <si>
    <t>Zap.št.</t>
  </si>
  <si>
    <t xml:space="preserve">preizkus posebnih nadarjenosti in psihofizičnih sposobnosti </t>
  </si>
  <si>
    <t>(*)</t>
  </si>
  <si>
    <t>o priznanju izpitov opravljenih izven UL</t>
  </si>
  <si>
    <t>izvedba predmeta z (diferencialnim) izpitom dodiplomski študij, 1. stopnja</t>
  </si>
  <si>
    <t>izvedba predmeta z (diferencialnim) izpitom podiplomski študij, 2. in 3. stopnja</t>
  </si>
  <si>
    <t>prvo, drugo, tretje opravljanje izpita za osebe brez statusa, posamično opravljanje (diferencialnega) izpita</t>
  </si>
  <si>
    <t>6.1.</t>
  </si>
  <si>
    <t>6.2.</t>
  </si>
  <si>
    <t>6.3.</t>
  </si>
  <si>
    <t>6.4.</t>
  </si>
  <si>
    <t>6.5.</t>
  </si>
  <si>
    <t>6.6.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</si>
  <si>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</si>
  <si>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</si>
  <si>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</si>
  <si>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</si>
  <si>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</si>
  <si>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</si>
  <si>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</si>
  <si>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</si>
  <si>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</si>
  <si>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11.5.</t>
  </si>
  <si>
    <t>7. POTRDILA</t>
  </si>
  <si>
    <t>12. PRIZNANJE IN VREDNOTENJE IZOBRAŽEVANJA</t>
  </si>
  <si>
    <t xml:space="preserve">Pri točkah 5.1., 5.2. in 5.3. se znesek spremeni v skladu z višino objavljeno v Uradnem listu </t>
  </si>
  <si>
    <t>Pod točko 8.4 članice ne smejo zaračunavati naslednjih sklepov:</t>
  </si>
  <si>
    <t>Na cene zgoraj navedenih postavk je DDV potrebno dodati.</t>
  </si>
  <si>
    <t>Po elementih navedenih v ceniku prispevkov študentov se DDV ne obračunava. Izjema so naslednje postavke:</t>
  </si>
  <si>
    <t xml:space="preserve">četrto in vsako nadaljnje komisijsko opravljanje izpita </t>
  </si>
  <si>
    <t>prepis diplome v angleškem jeziku</t>
  </si>
  <si>
    <t>6.7.</t>
  </si>
  <si>
    <t>izbirni izpit za vpis na doktorski študij</t>
  </si>
  <si>
    <t>izpiti za pridobitev enakovrednosti strokovnega ali znanstvenega naslova</t>
  </si>
  <si>
    <t>11.6.</t>
  </si>
  <si>
    <t xml:space="preserve">postopek ugotavljanja enakovrednosti pridoljenega habilitacijskega naziva na drugem visokošolskem zavodu </t>
  </si>
  <si>
    <t>- visokošolski sodelavec in drugi nazivi</t>
  </si>
  <si>
    <t>- visokošolski učitelj ter znanstveni sodelavec</t>
  </si>
  <si>
    <t>postopek ugotavljanja enakovrednosti pridobljenega habilitacijskega naziva na drugem visokošolskem zavodu :</t>
  </si>
  <si>
    <t xml:space="preserve"> VREDNOST</t>
  </si>
  <si>
    <t>osebam brez statusa se točke za izdajo potrdil podvojijo</t>
  </si>
  <si>
    <t>izdaja (dodatnega izvoda) priloge k diplomi</t>
  </si>
  <si>
    <t>9.3.</t>
  </si>
  <si>
    <t>izdaja dvojnika diplome</t>
  </si>
  <si>
    <t>9. IZDAJA DVOJNIKA DIPLOMSKE LISTINE in IZDAJA PRILOGE K DIPLOMI</t>
  </si>
  <si>
    <t>CENIK PRISPEVKOV POSAMIČNIH STORITEV UNIVERZE V LJUBLJANI za študijsko leto 2013/2014</t>
  </si>
  <si>
    <t>10.4.</t>
  </si>
  <si>
    <t>Sprejeto na 23. seji UO UL dne, 14.02.2013</t>
  </si>
  <si>
    <t>doktorski študij, 3. stopenjski program</t>
  </si>
  <si>
    <t>izdaja potrdila v tujem jeziku (1 izvod) in druga potrdila</t>
  </si>
  <si>
    <t>VPISNINA V VIŠJI LETNIK, V DODATNO LETO ALI PONOVNI VPIS V LETNIK</t>
  </si>
  <si>
    <t>IZDAJA DVOJNIKA DIPLOMSKE LISTINE in IZDAJA PRILOGE K DIPLOMI</t>
  </si>
  <si>
    <t>univerzitetni program, 1. stopenjski program (UN)</t>
  </si>
  <si>
    <t>visokošolski strokovni program, 1. stopenjski program (VS)</t>
  </si>
  <si>
    <t>magistrski program, specialistični program, 2. stopenjski program</t>
  </si>
  <si>
    <t>11. IZVOLITVE V NAZIV</t>
  </si>
  <si>
    <t xml:space="preserve">IZVOLITVE V NAZIV </t>
  </si>
  <si>
    <t>CENIK ŠOLNIN in PRISPEVKOV v letu 2013/2014
za 1. in 2. stopnjo študija</t>
  </si>
  <si>
    <t>ČLANICA</t>
  </si>
  <si>
    <t>ŠTUDIJSKI PROGRAMI</t>
  </si>
  <si>
    <t>LETNIK</t>
  </si>
  <si>
    <t xml:space="preserve">ŠOLNINA </t>
  </si>
  <si>
    <t>ŠTUDIJSKI PROGRAMI 1. STOPNJE</t>
  </si>
  <si>
    <t>VS</t>
  </si>
  <si>
    <t>1. letnik</t>
  </si>
  <si>
    <t>2. letnik</t>
  </si>
  <si>
    <t>3. letnik</t>
  </si>
  <si>
    <t>UN</t>
  </si>
  <si>
    <t>ŠTUDIJSKI PROGRAMI 2. STOPNJE</t>
  </si>
  <si>
    <t>pa lahko članica v svojih objavljenih pogojih, zneske šolnin tudi zniža.</t>
  </si>
  <si>
    <t>Šolnine za prvostopenjske in enovite magistrske študijske programe veljajo za izredni študij in za tujce (iz tretjih držav, s katerimi RS nima sklenjenih pogodb o oprostitivi šolnine).</t>
  </si>
  <si>
    <t>Šolnine za drugostopenjske programe veljajo za izredni študij, za tujce in za redne študente z že pridobljeno izobrazbo, ki</t>
  </si>
  <si>
    <t>ustreza drugi stopnji.</t>
  </si>
  <si>
    <t>Cenik šolnin Univerze v Ljubljani za doktorske študijske programe 3. stopnje za generacijo študentov prvič vpisanih v študijskem letu 2013/2014</t>
  </si>
  <si>
    <t>Cenik šolnin doktorskih študijskih programov za generacijo študentov prvič vpisanih v š.l. 2013 /2014 - za vsa 3 leta (23. seja UO UL 14.02.2013)</t>
  </si>
  <si>
    <t>ČLANICE IZVAJALKE</t>
  </si>
  <si>
    <t>DOKTORSKI  ŠTUDIJSKI PROGRAMI - 
3. STOPNJA</t>
  </si>
  <si>
    <t>CENA PROGRAMA</t>
  </si>
  <si>
    <t>VARSTVO OKOLJA</t>
  </si>
  <si>
    <t>FPP</t>
  </si>
  <si>
    <t>POMORSTVO IN PROMET</t>
  </si>
  <si>
    <t>Cenik šolnin Univerze v Ljubljani za doktorske študijske programe 3. stopnje za študijsko leto 2013/2014</t>
  </si>
  <si>
    <t>Šolnina za 1. letnik izhaja iz Cenika šolnin doktorskih študijskih programov za generacijo študentov 2013 /2014 - za vsa 3 leta (23. seja UO UL 14.02.2013)</t>
  </si>
  <si>
    <t>Šolnina za 2. letnik izhaja iz Cenika  šolnin za doktorske študijske programe - 3. stopnja (19. seja UO UL 22.03.2012)</t>
  </si>
  <si>
    <t>Šolnina za 3. letnik izhaja iz Cenika  šolnin za doktorske študijske programe - 3. stopnja (14. seja 12.5.2011 in 13. kores. seja 9.6.2011)</t>
  </si>
  <si>
    <t>1. Navtika</t>
  </si>
  <si>
    <t>2. Ladijsko strojništvo</t>
  </si>
  <si>
    <t>3. Prometna tehnologija in transportna logistika</t>
  </si>
  <si>
    <t>1. Tehnologija prometa</t>
  </si>
  <si>
    <t>1. Pomorstvo</t>
  </si>
  <si>
    <t>2. Promet</t>
  </si>
  <si>
    <t>strokovna ekskurzija</t>
  </si>
  <si>
    <t>SMS sporočila* (obveščanje študentov s sms obvestili)</t>
  </si>
  <si>
    <r>
      <t>*</t>
    </r>
    <r>
      <rPr>
        <i/>
        <sz val="12"/>
        <rFont val="Garamond"/>
        <family val="1"/>
      </rPr>
      <t xml:space="preserve">opomba: </t>
    </r>
    <r>
      <rPr>
        <sz val="12"/>
        <rFont val="Garamond"/>
        <family val="1"/>
      </rPr>
      <t>prispevek obveščanja s sms obvestili se zaračuna vsem študentom, skupaj s sroškom vpisnine</t>
    </r>
  </si>
  <si>
    <t>Prispevek diplomantov za svečano podelitev diplom**</t>
  </si>
  <si>
    <r>
      <t>**</t>
    </r>
    <r>
      <rPr>
        <i/>
        <sz val="12"/>
        <rFont val="Garamond"/>
        <family val="1"/>
      </rPr>
      <t xml:space="preserve">opomba: </t>
    </r>
    <r>
      <rPr>
        <sz val="12"/>
        <rFont val="Garamond"/>
        <family val="1"/>
      </rPr>
      <t>prispevek diplomantov za svečano podelitev diplom se zaračuna kandidatu ob oddaji zaključnega dela za zagovor</t>
    </r>
  </si>
  <si>
    <r>
      <t xml:space="preserve">Navedeni zneski so maksimalne vrednosti šolnin. Skladno s </t>
    </r>
    <r>
      <rPr>
        <sz val="14"/>
        <color indexed="10"/>
        <rFont val="Garamond"/>
        <family val="1"/>
      </rPr>
      <t>17</t>
    </r>
    <r>
      <rPr>
        <sz val="14"/>
        <rFont val="Garamond"/>
        <family val="1"/>
      </rPr>
      <t xml:space="preserve">. členom Pravilnika o prispevkih in vrednotenju stroškov na UL, </t>
    </r>
  </si>
  <si>
    <t>OSTALI PRISPEVKI ŠTUDENTOV (zavarovanje, zdravniški pregled, vaje, ekskurzije…)</t>
  </si>
  <si>
    <r>
      <t xml:space="preserve">vsi drugi sklepi </t>
    </r>
    <r>
      <rPr>
        <vertAlign val="superscript"/>
        <sz val="12"/>
        <rFont val="Garamond"/>
        <family val="1"/>
      </rPr>
      <t>(4)</t>
    </r>
  </si>
  <si>
    <t xml:space="preserve">Plačujejo tujci, ki se izobražujejo ali izpopolnjujejo v RS razen, če ne predložijo dokazila, da so obvezno zdravstveno zavarovani iz drugega naslova. </t>
  </si>
  <si>
    <t xml:space="preserve">Charged to foreign students studying in Slovenia, with no evidence of his/her mandatory health insurance </t>
  </si>
  <si>
    <r>
      <t xml:space="preserve">BF, EF, FDV, FGG, FKKT, FMF, </t>
    </r>
    <r>
      <rPr>
        <sz val="12"/>
        <color indexed="10"/>
        <rFont val="Garamond"/>
        <family val="1"/>
      </rPr>
      <t>FPP</t>
    </r>
    <r>
      <rPr>
        <sz val="12"/>
        <color indexed="8"/>
        <rFont val="Garamond"/>
        <family val="1"/>
      </rPr>
      <t>, FS, FF, MF, NTF, PF, VF</t>
    </r>
  </si>
  <si>
    <t>Cenik knjižničnih storitev UL v študijskem letu 2013/2014</t>
  </si>
  <si>
    <t>2010/2011
+2,3%</t>
  </si>
  <si>
    <t>2011/2012
+ 1,6%</t>
  </si>
  <si>
    <t xml:space="preserve">2011/2012
+ 1,6%, zaokroženo </t>
  </si>
  <si>
    <t>2012/2013
+ 1,8 %</t>
  </si>
  <si>
    <t>Cena (EUR)</t>
  </si>
  <si>
    <t>Stopnja DDV</t>
  </si>
  <si>
    <t>Članarina</t>
  </si>
  <si>
    <t>- letna članarina</t>
  </si>
  <si>
    <t>- študentje UL s statusom (plačana ob vpisu)</t>
  </si>
  <si>
    <t>- študentje UL brez statusa (1 leto)</t>
  </si>
  <si>
    <t>- dijaki nad 18 let</t>
  </si>
  <si>
    <t xml:space="preserve">Pri knjižničnih storitvah, navedenih v tem ceniku, se DDV ne obračunava (13. točka 1. odstavka 42. člena ZDDV-1, Ur. l. 117/2006, 16. 11. 2006). </t>
  </si>
  <si>
    <t>Druge storitve, ki jih v študijskem letu 2013/2014 lahko zaračunavajo knjižnice članic UL</t>
  </si>
  <si>
    <t xml:space="preserve">Navedene cene storitev so najvišje dovoljene cene za posamezno storitev. </t>
  </si>
  <si>
    <t>Članice UL same oblikujejo cene pri vseh postavkah, pri katerih cene na tem seznamu niso določene.</t>
  </si>
  <si>
    <t xml:space="preserve">Pri storitvah medknjižnične izposoje je poštnina vključena v ceno. </t>
  </si>
  <si>
    <t xml:space="preserve">Pri knjižničnih storitvah, navedenih na tem seznamu, se DDV ne obračunava (13. točka 1. odstavka 42. člena ZDDV-1, Ur. l. 117/2006, 16. 11. 2006). </t>
  </si>
  <si>
    <t xml:space="preserve">a) </t>
  </si>
  <si>
    <t>- študentje drugih visokošolskih zavodov s statusom</t>
  </si>
  <si>
    <t>- zaposleni na matični članici UL</t>
  </si>
  <si>
    <t>- zaposleni na drugih članicah UL</t>
  </si>
  <si>
    <t>- druge fizične osebe</t>
  </si>
  <si>
    <t>- pravne osebe</t>
  </si>
  <si>
    <t>- polletna članarina</t>
  </si>
  <si>
    <t>- študentje UL brez statusa ali z drugih visokošolskih zavodov</t>
  </si>
  <si>
    <t xml:space="preserve">- četrtletna članarina </t>
  </si>
  <si>
    <t xml:space="preserve">- mesečna članarina </t>
  </si>
  <si>
    <t xml:space="preserve">b) </t>
  </si>
  <si>
    <t>Zamudnina (enota na dan)</t>
  </si>
  <si>
    <t>- pri izposoji v čitalnico</t>
  </si>
  <si>
    <t>- pri izposoji na dom</t>
  </si>
  <si>
    <t xml:space="preserve">c) </t>
  </si>
  <si>
    <t>Obvestila o poteku roka izposoje</t>
  </si>
  <si>
    <t>- prvo obvestilo</t>
  </si>
  <si>
    <t>- drugo obvestilo</t>
  </si>
  <si>
    <t>- tretje obvestilo</t>
  </si>
  <si>
    <t>- obvestilo pred tožbo</t>
  </si>
  <si>
    <t>č)</t>
  </si>
  <si>
    <t>Izgubljena literatura</t>
  </si>
  <si>
    <t>- stroški nabave</t>
  </si>
  <si>
    <t>- stroški obdelave</t>
  </si>
  <si>
    <t>- bančni stroški pri naročilu iz tujine</t>
  </si>
  <si>
    <t xml:space="preserve">d) </t>
  </si>
  <si>
    <t>Kavcije in odškodnine</t>
  </si>
  <si>
    <t>- kavcija za redek izvod ali dragocene knjige</t>
  </si>
  <si>
    <t>- kavcija za tujce</t>
  </si>
  <si>
    <t>- kavcija za opremo (e-kartica, mrežna kartica, garderobna omarica)</t>
  </si>
  <si>
    <t>- odškodnina za poškodovano gradivo ali opremo (po dejanskih stroških)</t>
  </si>
  <si>
    <t>- odškodnina za izvod, ki ga ni mogoče nabaviti</t>
  </si>
  <si>
    <t xml:space="preserve">e) </t>
  </si>
  <si>
    <t>Medknjižnična izposoja in dobava dokumentov</t>
  </si>
  <si>
    <t>- iz lastne knjižnice v slovenske knjižnice</t>
  </si>
  <si>
    <t>- izposoja enote knjižničnega gradiva</t>
  </si>
  <si>
    <t>- kopije</t>
  </si>
  <si>
    <t xml:space="preserve">             do 20 strani</t>
  </si>
  <si>
    <t xml:space="preserve">             vsaka nadaljnja stran</t>
  </si>
  <si>
    <t>- članek poslan elektronsko</t>
  </si>
  <si>
    <t>- nujno naročilo (realizacija v 24 urah)</t>
  </si>
  <si>
    <t>dvojno</t>
  </si>
  <si>
    <t>- iz lastne knjižnice v tujino</t>
  </si>
  <si>
    <t xml:space="preserve">             do 20 strani </t>
  </si>
  <si>
    <t>- iz slovenskih knjižnic za uporabnike lastne knjižnice</t>
  </si>
  <si>
    <t>cena dobavitelja + 5,20</t>
  </si>
  <si>
    <t>cena dobavitelja + 5,29</t>
  </si>
  <si>
    <t>cena dobavitelja + 5,3852</t>
  </si>
  <si>
    <t>cena dobavitelja + 5,49</t>
  </si>
  <si>
    <t>- članek</t>
  </si>
  <si>
    <t>cena dobavitelja + 0,9</t>
  </si>
  <si>
    <t>cena dobavitelja + 0,9162</t>
  </si>
  <si>
    <t>cena dobavitelja + 0,94</t>
  </si>
  <si>
    <t>cena dobavitelja</t>
  </si>
  <si>
    <t>- iz tujine za uporabnike lastne knjižnice</t>
  </si>
  <si>
    <t>cena dobavitelja, povečana za stroške</t>
  </si>
  <si>
    <t>f)</t>
  </si>
  <si>
    <t xml:space="preserve">Informacijske storitve </t>
  </si>
  <si>
    <t>- informacijske storitve (ki presegajo uporabo enega informacijskega vira ali trajajo več kot 0,5 ure)</t>
  </si>
  <si>
    <t>22,58 / uro + stroški</t>
  </si>
  <si>
    <t>22,9412 / uro + stroški</t>
  </si>
  <si>
    <t>22,94 / uro + stroški</t>
  </si>
  <si>
    <t>23,3771 / uro + stroški</t>
  </si>
  <si>
    <t>23,82 / uro + stroški</t>
  </si>
  <si>
    <t>- tematske retrospektivne poizvedbe</t>
  </si>
  <si>
    <t xml:space="preserve">- izobraževanje uporabnikov </t>
  </si>
  <si>
    <t xml:space="preserve">- citiranost avtorja </t>
  </si>
  <si>
    <t xml:space="preserve">- priprava, vnos in vodenje bibliografij (brezplačno za zaposlene na matični članici UL) </t>
  </si>
  <si>
    <t>- mesečni bilten – novosti</t>
  </si>
  <si>
    <t>- signalne informacije</t>
  </si>
  <si>
    <t>g)</t>
  </si>
  <si>
    <t>Kopiranje, tiskanje, skeniranje, fotografiranje (iz knjižničnega gradiva)</t>
  </si>
  <si>
    <t>- računalniški izpis na stran</t>
  </si>
  <si>
    <t>- črno bela stran</t>
  </si>
  <si>
    <t>- barvna stran</t>
  </si>
  <si>
    <t>- slika</t>
  </si>
  <si>
    <t>- izpis na prosojnico</t>
  </si>
  <si>
    <t xml:space="preserve">- fotokopija (stran) </t>
  </si>
  <si>
    <t>- A4</t>
  </si>
  <si>
    <t>- A3</t>
  </si>
  <si>
    <t>- fotokopija na prosojnico</t>
  </si>
  <si>
    <t>- skeniranje</t>
  </si>
  <si>
    <t>- besedilo/stran</t>
  </si>
  <si>
    <t>- fotografiranje</t>
  </si>
  <si>
    <t>- ostale računalniške storitve</t>
  </si>
  <si>
    <t>- kopiranje na CD (CD vključen v ceno)</t>
  </si>
  <si>
    <t>- kopiranje na DVD (DVD vključen v ceno)</t>
  </si>
  <si>
    <t>h)</t>
  </si>
  <si>
    <t>Ostalo</t>
  </si>
  <si>
    <t xml:space="preserve">- obveščanje o rezerviranem in naročenem gradivu </t>
  </si>
  <si>
    <t>- neprevzeto rezervirano ali naročeno gradivo (po enoti)</t>
  </si>
  <si>
    <t>- stroški izposoje po pošti</t>
  </si>
  <si>
    <t>- kartica za fotokopiranje</t>
  </si>
  <si>
    <t>- vezava gradiva</t>
  </si>
  <si>
    <r>
      <t>- nadomestna izkaznica</t>
    </r>
    <r>
      <rPr>
        <strike/>
        <sz val="10"/>
        <rFont val="Garamond"/>
        <family val="1"/>
      </rPr>
      <t xml:space="preserve"> </t>
    </r>
  </si>
  <si>
    <t>CENIK VPISNINE IN PRISPEVKOV ZA ŠTUDIJ PO ŠTUDIJSKIH PROGRAMIH Z JAVNO VELJAVNOSTJO S TARIFNIM DELOM ZA ŠTUDIJSKO LETO 2013/2014</t>
  </si>
  <si>
    <t>Element</t>
  </si>
  <si>
    <t>Število tarifnih točk</t>
  </si>
  <si>
    <t>Vrednost</t>
  </si>
  <si>
    <t>NOVA ŠTUDENTSKA IZKAZNICA Z NALEPKO</t>
  </si>
  <si>
    <t>o  priznanju obveznosti za posamezni predmet opravljenih izven UL</t>
  </si>
  <si>
    <t>- sklepov na podlagi 153. in 158. čl. Statuta UL,</t>
  </si>
  <si>
    <t>- sklepov o izpolnjevanju pogojev za opravljanje izpitov višjega letnika,</t>
  </si>
  <si>
    <t>- sklepov o priznavanju izpitov znotraj UL,</t>
  </si>
  <si>
    <t>- sklepov o prehajanju študentov med programi in med fakultetami znotraj UL,</t>
  </si>
  <si>
    <t>- sklepov o predčasnem opravljanju izpitov,</t>
  </si>
  <si>
    <t>- sklepov o komisijskem opravljanju izpitov,</t>
  </si>
  <si>
    <t>- sklepov o zamenjavi predmeta,</t>
  </si>
  <si>
    <t>- sklepov o vzporednem študiju na drugih fakultetah ali univerzah,</t>
  </si>
  <si>
    <t>- sklepov o podaljšanju roka za izdelavo diplomske naloge,</t>
  </si>
  <si>
    <t>- sklepov o predlogu diplomske naloge za Prešernovo nagrado,</t>
  </si>
  <si>
    <t>- sklepov o oprostitvi šolnine,</t>
  </si>
  <si>
    <t>- sklepov o vračilu šolnine,</t>
  </si>
  <si>
    <t>- sklepov o odložitvi roka plačila šolnine,</t>
  </si>
  <si>
    <t>- sklepov o sofinanciranju mednarodne izmenjave študentov,</t>
  </si>
  <si>
    <t>- sklepov o popravljanju ocene,</t>
  </si>
  <si>
    <t>- sklepov o imenovanju komisije za oceno naloge predlagane za Prešernovo nagrado,</t>
  </si>
  <si>
    <t>- sklepov o imenovanju komisije za zagovor diplomske naloge ter termin zagovora diplomske naloge,</t>
  </si>
  <si>
    <t>- sklepov o določitvi termina za zagovor naloge na podiplomskem študiju,</t>
  </si>
  <si>
    <t>- sklepov o priznanju statusa študenta športnika ali umetnika.</t>
  </si>
  <si>
    <t>- sklepov o priznanju  neformalne izobrazbe</t>
  </si>
  <si>
    <t>Vpisnina - novinci (redni študij 1. stopnja)</t>
  </si>
  <si>
    <t>VPISNINA V VIŠJI LETNIK ALI PONOVNI VPIS V LETNIK</t>
  </si>
  <si>
    <t>VPISNINA V DODATNO LETO</t>
  </si>
  <si>
    <t>Vpisnina - novinci  (2. in 3. stopnja)</t>
  </si>
  <si>
    <t>Vpisnina - višji letnik  (redni študij 1. stopnja)</t>
  </si>
  <si>
    <t>Vpisnina - dodatno leto  (redni študij 1. stopnja)</t>
  </si>
  <si>
    <t>Vpisnina - novinci (izredni študij 1. stopnja)</t>
  </si>
  <si>
    <t>Vpisnina - višji letnik  (izredni študij 1. stopnja)</t>
  </si>
  <si>
    <t>Vpisnina - dodatno leto  (izredni študij 1. stopnja)</t>
  </si>
  <si>
    <t>Vpisnina - višji letnik  (2. in 3. stopnja)</t>
  </si>
  <si>
    <t>Vpisnina - dodatno leto  (2. in 3. stopnja)</t>
  </si>
  <si>
    <t>Šolnina za 1. in 2. letnik VSS programov ter za 1., 2. in 3. letnik UNI programa</t>
  </si>
  <si>
    <t>predavanja</t>
  </si>
  <si>
    <t>konzultacije</t>
  </si>
  <si>
    <t>1. del</t>
  </si>
  <si>
    <t>2. del</t>
  </si>
  <si>
    <t>ob vpisu s 10% popustom</t>
  </si>
  <si>
    <t>vračilo v primeru konzultacij</t>
  </si>
  <si>
    <t>Šolnina za 3. letnik VSS programov</t>
  </si>
  <si>
    <r>
      <t xml:space="preserve">ZAVAROVANJE </t>
    </r>
    <r>
      <rPr>
        <sz val="12"/>
        <rFont val="Calibri"/>
        <family val="2"/>
      </rPr>
      <t>(cene so okvirne in se lahko spremenijo glede na cene zavarovalnic)</t>
    </r>
  </si>
  <si>
    <r>
      <t xml:space="preserve">za posebne primere po zakonu ZPIZ za leto </t>
    </r>
    <r>
      <rPr>
        <vertAlign val="superscript"/>
        <sz val="12"/>
        <rFont val="Calibri"/>
        <family val="2"/>
      </rPr>
      <t>(1)</t>
    </r>
  </si>
  <si>
    <r>
      <t xml:space="preserve">za poškodbe pri delu in poklicno bolezen po ZZVZZ na mesec (1.točka 17.čl. ZZVZZ) </t>
    </r>
    <r>
      <rPr>
        <vertAlign val="superscript"/>
        <sz val="12"/>
        <rFont val="Calibri"/>
        <family val="2"/>
      </rPr>
      <t>(1)</t>
    </r>
  </si>
  <si>
    <r>
      <t>*</t>
    </r>
    <r>
      <rPr>
        <i/>
        <sz val="12"/>
        <rFont val="Calibri"/>
        <family val="2"/>
      </rPr>
      <t xml:space="preserve">opomba: </t>
    </r>
    <r>
      <rPr>
        <sz val="12"/>
        <rFont val="Calibri"/>
        <family val="2"/>
      </rPr>
      <t>prispevek obveščanja s sms obvestili se zaračuna vsem študentom, skupaj s sroškom vpisnine</t>
    </r>
  </si>
  <si>
    <t>šolnine 1. stopnja</t>
  </si>
  <si>
    <t>1. del (-10%)</t>
  </si>
  <si>
    <t>Torej:</t>
  </si>
  <si>
    <t>Šolnina za 2. stopnjo</t>
  </si>
  <si>
    <t>šolnine 2. stopnja</t>
  </si>
  <si>
    <t>šolnine 3. stopnja</t>
  </si>
  <si>
    <t>3. del</t>
  </si>
  <si>
    <t>Cena v EUR</t>
  </si>
  <si>
    <t>Predlog nove cene
+ 1,9%</t>
  </si>
  <si>
    <t>cena dobavitelja + 5,3905</t>
  </si>
  <si>
    <t>cena dobavitelja + 0,9171</t>
  </si>
  <si>
    <r>
      <t xml:space="preserve">ZAVAROVANJE </t>
    </r>
    <r>
      <rPr>
        <sz val="11"/>
        <rFont val="Garamond"/>
        <family val="1"/>
      </rPr>
      <t>(cene so okvirne in se lahko spremenijo glede na cene zavarovalnic)</t>
    </r>
  </si>
  <si>
    <r>
      <t xml:space="preserve">za posebne primere po zakonu ZPIZ za leto </t>
    </r>
    <r>
      <rPr>
        <vertAlign val="superscript"/>
        <sz val="11"/>
        <rFont val="Garamond"/>
        <family val="1"/>
      </rPr>
      <t>(1)</t>
    </r>
  </si>
  <si>
    <r>
      <t xml:space="preserve">za poškodbe pri delu in poklicno bolezen po ZZVZZ na mesec (1.točka 17.čl. ZZVZZ) </t>
    </r>
    <r>
      <rPr>
        <vertAlign val="superscript"/>
        <sz val="11"/>
        <rFont val="Garamond"/>
        <family val="1"/>
      </rPr>
      <t>(1)</t>
    </r>
  </si>
  <si>
    <r>
      <t xml:space="preserve">obvezno zdravstveno zavarovanje za tujce po ZZVZZ na mesec (14.točka 15.čl. ZZVZZ) </t>
    </r>
    <r>
      <rPr>
        <vertAlign val="superscript"/>
        <sz val="11"/>
        <rFont val="Garamond"/>
        <family val="1"/>
      </rPr>
      <t xml:space="preserve">(1)  </t>
    </r>
    <r>
      <rPr>
        <sz val="11"/>
        <rFont val="Garamond"/>
        <family val="1"/>
      </rPr>
      <t>*</t>
    </r>
  </si>
  <si>
    <r>
      <t xml:space="preserve">vsi drugi sklepi </t>
    </r>
    <r>
      <rPr>
        <vertAlign val="superscript"/>
        <sz val="11"/>
        <rFont val="Garamond"/>
        <family val="1"/>
      </rPr>
      <t>(4)</t>
    </r>
  </si>
  <si>
    <r>
      <t xml:space="preserve">Plačujejo tujci, ki se izobražujejo ali izpopolnjujejo v RS razen, če ne predložijo dokazila, da so obvezno zdravstveno zavarovani iz drugega naslova. </t>
    </r>
    <r>
      <rPr>
        <b/>
        <i/>
        <sz val="11"/>
        <rFont val="Garamond"/>
        <family val="1"/>
      </rPr>
      <t xml:space="preserve">Charged to foreign students studying in Slovenia, with no evidence of his/her mandatory health insurance </t>
    </r>
  </si>
  <si>
    <t>5.4.</t>
  </si>
  <si>
    <t>5.5.</t>
  </si>
  <si>
    <t>5.6.</t>
  </si>
  <si>
    <t>5.7.</t>
  </si>
  <si>
    <t>9.4.</t>
  </si>
  <si>
    <t>10.5.</t>
  </si>
  <si>
    <t>10.6.</t>
  </si>
  <si>
    <t xml:space="preserve">študentska izkaznica z nalepko za vpisno leto </t>
  </si>
  <si>
    <t>prispevek študenta za informacijski sistem članice</t>
  </si>
  <si>
    <t>prispevek študenta za informacijski sistem UL</t>
  </si>
  <si>
    <t>prispevek za letno članarino za knjižnice UL, CTK in NUK</t>
  </si>
  <si>
    <t>nalepka za študentsko izkaznico</t>
  </si>
  <si>
    <t>prispevek študenta za informacijski sistem UL in njenih članic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</si>
</sst>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yy;@"/>
    <numFmt numFmtId="173" formatCode="#,##0.00\ &quot;€&quot;"/>
    <numFmt numFmtId="174" formatCode="_-* #,##0.00\ [$€-1]_-;\-* #,##0.00\ [$€-1]_-;_-* &quot;-&quot;??\ [$€-1]_-;_-@_-"/>
    <numFmt numFmtId="175" formatCode="0.0000"/>
    <numFmt numFmtId="176" formatCode="0.0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b/>
      <sz val="20"/>
      <name val="Garamond"/>
      <family val="1"/>
    </font>
    <font>
      <sz val="20"/>
      <name val="Garamond"/>
      <family val="1"/>
    </font>
    <font>
      <sz val="14"/>
      <name val="Garamond"/>
      <family val="1"/>
    </font>
    <font>
      <sz val="14"/>
      <color indexed="10"/>
      <name val="Garamond"/>
      <family val="1"/>
    </font>
    <font>
      <b/>
      <sz val="14"/>
      <name val="Garamond"/>
      <family val="1"/>
    </font>
    <font>
      <sz val="10"/>
      <name val="Garamond"/>
      <family val="1"/>
    </font>
    <font>
      <vertAlign val="superscript"/>
      <sz val="12"/>
      <name val="Garamond"/>
      <family val="1"/>
    </font>
    <font>
      <sz val="12"/>
      <color indexed="10"/>
      <name val="Garamond"/>
      <family val="1"/>
    </font>
    <font>
      <sz val="12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trike/>
      <sz val="10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i/>
      <sz val="12"/>
      <name val="Calibri"/>
      <family val="2"/>
    </font>
    <font>
      <sz val="8"/>
      <name val="Tahoma"/>
      <family val="2"/>
    </font>
    <font>
      <b/>
      <sz val="14.5"/>
      <name val="Garamond"/>
      <family val="1"/>
    </font>
    <font>
      <b/>
      <sz val="15"/>
      <name val="Garamond"/>
      <family val="1"/>
    </font>
    <font>
      <vertAlign val="superscript"/>
      <sz val="11"/>
      <name val="Garamond"/>
      <family val="1"/>
    </font>
    <font>
      <b/>
      <i/>
      <sz val="11"/>
      <name val="Garamond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3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Garamond"/>
      <family val="1"/>
    </font>
    <font>
      <b/>
      <sz val="20"/>
      <color indexed="10"/>
      <name val="Garamond"/>
      <family val="1"/>
    </font>
    <font>
      <sz val="20"/>
      <color indexed="10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Garamond"/>
      <family val="1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3"/>
      <color theme="1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rgb="FFFF0000"/>
      <name val="Garamond"/>
      <family val="1"/>
    </font>
    <font>
      <b/>
      <sz val="20"/>
      <color rgb="FFFF0000"/>
      <name val="Garamond"/>
      <family val="1"/>
    </font>
    <font>
      <sz val="20"/>
      <color rgb="FFFF0000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rgb="FFFF0000"/>
      <name val="Garamond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Garamond"/>
      <family val="1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2" borderId="0" applyNumberFormat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2" fillId="0" borderId="6" applyNumberFormat="0" applyFill="0" applyAlignment="0" applyProtection="0"/>
    <xf numFmtId="0" fontId="73" fillId="30" borderId="7" applyNumberFormat="0" applyAlignment="0" applyProtection="0"/>
    <xf numFmtId="0" fontId="74" fillId="21" borderId="8" applyNumberFormat="0" applyAlignment="0" applyProtection="0"/>
    <xf numFmtId="0" fontId="7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8" applyNumberFormat="0" applyAlignment="0" applyProtection="0"/>
    <xf numFmtId="0" fontId="77" fillId="0" borderId="9" applyNumberFormat="0" applyFill="0" applyAlignment="0" applyProtection="0"/>
  </cellStyleXfs>
  <cellXfs count="400">
    <xf numFmtId="0" fontId="0" fillId="0" borderId="0" xfId="0" applyAlignment="1">
      <alignment/>
    </xf>
    <xf numFmtId="0" fontId="78" fillId="0" borderId="0" xfId="0" applyFont="1" applyAlignment="1" applyProtection="1">
      <alignment/>
      <protection locked="0"/>
    </xf>
    <xf numFmtId="0" fontId="3" fillId="33" borderId="10" xfId="41" applyFont="1" applyFill="1" applyBorder="1" applyAlignment="1">
      <alignment horizontal="left" vertical="center"/>
      <protection/>
    </xf>
    <xf numFmtId="0" fontId="3" fillId="33" borderId="11" xfId="41" applyFont="1" applyFill="1" applyBorder="1" applyAlignment="1">
      <alignment vertical="center"/>
      <protection/>
    </xf>
    <xf numFmtId="44" fontId="3" fillId="33" borderId="11" xfId="41" applyNumberFormat="1" applyFont="1" applyFill="1" applyBorder="1" applyAlignment="1">
      <alignment vertical="center"/>
      <protection/>
    </xf>
    <xf numFmtId="0" fontId="3" fillId="33" borderId="10" xfId="41" applyFont="1" applyFill="1" applyBorder="1" applyAlignment="1">
      <alignment vertical="center"/>
      <protection/>
    </xf>
    <xf numFmtId="0" fontId="3" fillId="33" borderId="12" xfId="41" applyFont="1" applyFill="1" applyBorder="1" applyAlignment="1">
      <alignment vertical="center"/>
      <protection/>
    </xf>
    <xf numFmtId="44" fontId="3" fillId="33" borderId="12" xfId="41" applyNumberFormat="1" applyFont="1" applyFill="1" applyBorder="1" applyAlignment="1">
      <alignment vertical="center"/>
      <protection/>
    </xf>
    <xf numFmtId="0" fontId="4" fillId="0" borderId="13" xfId="41" applyFont="1" applyBorder="1" applyAlignment="1">
      <alignment horizontal="center" vertical="top"/>
      <protection/>
    </xf>
    <xf numFmtId="44" fontId="4" fillId="0" borderId="10" xfId="41" applyNumberFormat="1" applyFont="1" applyBorder="1" applyAlignment="1">
      <alignment vertical="top"/>
      <protection/>
    </xf>
    <xf numFmtId="0" fontId="4" fillId="0" borderId="10" xfId="41" applyFont="1" applyBorder="1" applyAlignment="1">
      <alignment horizontal="center" vertical="top"/>
      <protection/>
    </xf>
    <xf numFmtId="0" fontId="3" fillId="33" borderId="13" xfId="41" applyFont="1" applyFill="1" applyBorder="1" applyAlignment="1">
      <alignment vertical="top"/>
      <protection/>
    </xf>
    <xf numFmtId="0" fontId="4" fillId="33" borderId="10" xfId="41" applyFont="1" applyFill="1" applyBorder="1" applyAlignment="1">
      <alignment horizontal="center" vertical="top"/>
      <protection/>
    </xf>
    <xf numFmtId="44" fontId="4" fillId="33" borderId="10" xfId="41" applyNumberFormat="1" applyFont="1" applyFill="1" applyBorder="1" applyAlignment="1">
      <alignment vertical="top"/>
      <protection/>
    </xf>
    <xf numFmtId="0" fontId="3" fillId="33" borderId="14" xfId="41" applyFont="1" applyFill="1" applyBorder="1" applyAlignment="1">
      <alignment vertical="top"/>
      <protection/>
    </xf>
    <xf numFmtId="0" fontId="4" fillId="33" borderId="15" xfId="41" applyFont="1" applyFill="1" applyBorder="1" applyAlignment="1">
      <alignment horizontal="center" vertical="top"/>
      <protection/>
    </xf>
    <xf numFmtId="44" fontId="3" fillId="33" borderId="13" xfId="41" applyNumberFormat="1" applyFont="1" applyFill="1" applyBorder="1" applyAlignment="1">
      <alignment vertical="top"/>
      <protection/>
    </xf>
    <xf numFmtId="0" fontId="4" fillId="0" borderId="14" xfId="42" applyFont="1" applyFill="1" applyBorder="1" applyAlignment="1">
      <alignment/>
      <protection/>
    </xf>
    <xf numFmtId="0" fontId="4" fillId="0" borderId="13" xfId="42" applyFont="1" applyFill="1" applyBorder="1" applyAlignment="1">
      <alignment/>
      <protection/>
    </xf>
    <xf numFmtId="44" fontId="4" fillId="0" borderId="10" xfId="41" applyNumberFormat="1" applyFont="1" applyBorder="1" applyAlignment="1">
      <alignment/>
      <protection/>
    </xf>
    <xf numFmtId="0" fontId="4" fillId="0" borderId="14" xfId="41" applyFont="1" applyBorder="1" applyAlignment="1">
      <alignment/>
      <protection/>
    </xf>
    <xf numFmtId="0" fontId="4" fillId="0" borderId="13" xfId="41" applyFont="1" applyBorder="1" applyAlignment="1">
      <alignment/>
      <protection/>
    </xf>
    <xf numFmtId="0" fontId="79" fillId="0" borderId="0" xfId="0" applyFont="1" applyFill="1" applyAlignment="1">
      <alignment horizontal="left"/>
    </xf>
    <xf numFmtId="0" fontId="8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42" applyFont="1" applyFill="1" applyAlignment="1">
      <alignment/>
      <protection/>
    </xf>
    <xf numFmtId="0" fontId="8" fillId="0" borderId="0" xfId="42" applyFont="1" applyFill="1" applyAlignment="1" applyProtection="1">
      <alignment/>
      <protection hidden="1"/>
    </xf>
    <xf numFmtId="44" fontId="8" fillId="0" borderId="0" xfId="0" applyNumberFormat="1" applyFont="1" applyAlignment="1">
      <alignment/>
    </xf>
    <xf numFmtId="172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172" fontId="8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Border="1" applyAlignment="1">
      <alignment vertical="center"/>
    </xf>
    <xf numFmtId="0" fontId="3" fillId="33" borderId="14" xfId="41" applyFont="1" applyFill="1" applyBorder="1" applyAlignment="1">
      <alignment vertical="center"/>
      <protection/>
    </xf>
    <xf numFmtId="0" fontId="3" fillId="33" borderId="13" xfId="41" applyFont="1" applyFill="1" applyBorder="1" applyAlignment="1">
      <alignment vertical="center"/>
      <protection/>
    </xf>
    <xf numFmtId="0" fontId="4" fillId="33" borderId="16" xfId="41" applyFont="1" applyFill="1" applyBorder="1" applyAlignment="1">
      <alignment vertical="top"/>
      <protection/>
    </xf>
    <xf numFmtId="0" fontId="4" fillId="33" borderId="17" xfId="41" applyFont="1" applyFill="1" applyBorder="1" applyAlignment="1">
      <alignment vertical="top"/>
      <protection/>
    </xf>
    <xf numFmtId="0" fontId="4" fillId="33" borderId="18" xfId="41" applyFont="1" applyFill="1" applyBorder="1" applyAlignment="1">
      <alignment vertical="top"/>
      <protection/>
    </xf>
    <xf numFmtId="0" fontId="4" fillId="33" borderId="19" xfId="41" applyFont="1" applyFill="1" applyBorder="1" applyAlignment="1">
      <alignment vertical="top"/>
      <protection/>
    </xf>
    <xf numFmtId="0" fontId="4" fillId="33" borderId="20" xfId="41" applyFont="1" applyFill="1" applyBorder="1" applyAlignment="1">
      <alignment vertical="top"/>
      <protection/>
    </xf>
    <xf numFmtId="0" fontId="4" fillId="33" borderId="21" xfId="41" applyFont="1" applyFill="1" applyBorder="1" applyAlignment="1">
      <alignment vertical="top"/>
      <protection/>
    </xf>
    <xf numFmtId="0" fontId="4" fillId="33" borderId="22" xfId="41" applyFont="1" applyFill="1" applyBorder="1" applyAlignment="1">
      <alignment vertical="top"/>
      <protection/>
    </xf>
    <xf numFmtId="0" fontId="4" fillId="33" borderId="23" xfId="41" applyFont="1" applyFill="1" applyBorder="1" applyAlignment="1">
      <alignment vertical="top"/>
      <protection/>
    </xf>
    <xf numFmtId="0" fontId="4" fillId="33" borderId="0" xfId="41" applyFont="1" applyFill="1" applyBorder="1" applyAlignment="1">
      <alignment vertical="top"/>
      <protection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 horizontal="left" shrinkToFi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4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4" fontId="4" fillId="0" borderId="10" xfId="0" applyNumberFormat="1" applyFont="1" applyFill="1" applyBorder="1" applyAlignment="1" applyProtection="1">
      <alignment vertical="top" wrapText="1"/>
      <protection/>
    </xf>
    <xf numFmtId="44" fontId="4" fillId="0" borderId="10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6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17" xfId="0" applyFont="1" applyFill="1" applyBorder="1" applyAlignment="1">
      <alignment vertical="top" wrapText="1"/>
    </xf>
    <xf numFmtId="44" fontId="4" fillId="0" borderId="10" xfId="0" applyNumberFormat="1" applyFont="1" applyFill="1" applyBorder="1" applyAlignment="1" applyProtection="1">
      <alignment vertical="top"/>
      <protection/>
    </xf>
    <xf numFmtId="0" fontId="4" fillId="0" borderId="18" xfId="0" applyFont="1" applyFill="1" applyBorder="1" applyAlignment="1" quotePrefix="1">
      <alignment vertical="top" wrapText="1"/>
    </xf>
    <xf numFmtId="0" fontId="4" fillId="0" borderId="13" xfId="0" applyFont="1" applyFill="1" applyBorder="1" applyAlignment="1" quotePrefix="1">
      <alignment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 quotePrefix="1">
      <alignment vertical="top" wrapText="1"/>
    </xf>
    <xf numFmtId="0" fontId="82" fillId="0" borderId="0" xfId="0" applyFont="1" applyAlignment="1" applyProtection="1">
      <alignment vertical="center"/>
      <protection locked="0"/>
    </xf>
    <xf numFmtId="0" fontId="82" fillId="0" borderId="0" xfId="0" applyFont="1" applyAlignment="1" applyProtection="1">
      <alignment/>
      <protection locked="0"/>
    </xf>
    <xf numFmtId="0" fontId="8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8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" fontId="82" fillId="0" borderId="0" xfId="0" applyNumberFormat="1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" fontId="82" fillId="0" borderId="24" xfId="0" applyNumberFormat="1" applyFont="1" applyBorder="1" applyAlignment="1" applyProtection="1">
      <alignment horizontal="center" vertical="center"/>
      <protection locked="0"/>
    </xf>
    <xf numFmtId="0" fontId="82" fillId="0" borderId="10" xfId="0" applyFont="1" applyBorder="1" applyAlignment="1" applyProtection="1">
      <alignment horizontal="left" vertical="center" wrapText="1"/>
      <protection locked="0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44" fontId="84" fillId="0" borderId="12" xfId="0" applyNumberFormat="1" applyFont="1" applyBorder="1" applyAlignment="1" applyProtection="1">
      <alignment vertical="center" wrapText="1"/>
      <protection/>
    </xf>
    <xf numFmtId="44" fontId="82" fillId="0" borderId="10" xfId="0" applyNumberFormat="1" applyFont="1" applyBorder="1" applyAlignment="1" applyProtection="1">
      <alignment vertical="center" wrapText="1"/>
      <protection/>
    </xf>
    <xf numFmtId="44" fontId="82" fillId="0" borderId="25" xfId="0" applyNumberFormat="1" applyFont="1" applyBorder="1" applyAlignment="1" applyProtection="1">
      <alignment vertical="center" wrapText="1"/>
      <protection/>
    </xf>
    <xf numFmtId="0" fontId="82" fillId="0" borderId="10" xfId="0" applyFont="1" applyBorder="1" applyAlignment="1" applyProtection="1">
      <alignment horizontal="left" vertical="center"/>
      <protection locked="0"/>
    </xf>
    <xf numFmtId="0" fontId="82" fillId="0" borderId="10" xfId="0" applyFont="1" applyBorder="1" applyAlignment="1" applyProtection="1">
      <alignment horizontal="center" vertical="center"/>
      <protection locked="0"/>
    </xf>
    <xf numFmtId="174" fontId="4" fillId="0" borderId="10" xfId="0" applyNumberFormat="1" applyFont="1" applyBorder="1" applyAlignment="1" applyProtection="1">
      <alignment vertical="center"/>
      <protection/>
    </xf>
    <xf numFmtId="174" fontId="4" fillId="0" borderId="25" xfId="0" applyNumberFormat="1" applyFont="1" applyBorder="1" applyAlignment="1" applyProtection="1">
      <alignment vertical="center"/>
      <protection/>
    </xf>
    <xf numFmtId="1" fontId="78" fillId="0" borderId="0" xfId="0" applyNumberFormat="1" applyFont="1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173" fontId="82" fillId="0" borderId="10" xfId="0" applyNumberFormat="1" applyFont="1" applyBorder="1" applyAlignment="1" applyProtection="1">
      <alignment horizontal="right" vertical="center"/>
      <protection locked="0"/>
    </xf>
    <xf numFmtId="173" fontId="4" fillId="0" borderId="10" xfId="0" applyNumberFormat="1" applyFont="1" applyBorder="1" applyAlignment="1" applyProtection="1">
      <alignment horizontal="right" vertical="center"/>
      <protection locked="0"/>
    </xf>
    <xf numFmtId="173" fontId="4" fillId="0" borderId="25" xfId="0" applyNumberFormat="1" applyFont="1" applyBorder="1" applyAlignment="1" applyProtection="1">
      <alignment horizontal="right" vertical="center"/>
      <protection locked="0"/>
    </xf>
    <xf numFmtId="1" fontId="82" fillId="33" borderId="26" xfId="0" applyNumberFormat="1" applyFont="1" applyFill="1" applyBorder="1" applyAlignment="1" applyProtection="1">
      <alignment/>
      <protection locked="0"/>
    </xf>
    <xf numFmtId="1" fontId="82" fillId="33" borderId="27" xfId="0" applyNumberFormat="1" applyFont="1" applyFill="1" applyBorder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0" fontId="8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3" fillId="33" borderId="28" xfId="0" applyFont="1" applyFill="1" applyBorder="1" applyAlignment="1" applyProtection="1">
      <alignment vertical="center"/>
      <protection locked="0"/>
    </xf>
    <xf numFmtId="0" fontId="83" fillId="33" borderId="29" xfId="0" applyFont="1" applyFill="1" applyBorder="1" applyAlignment="1" applyProtection="1">
      <alignment vertical="center"/>
      <protection locked="0"/>
    </xf>
    <xf numFmtId="0" fontId="83" fillId="33" borderId="30" xfId="0" applyFont="1" applyFill="1" applyBorder="1" applyAlignment="1" applyProtection="1">
      <alignment vertical="center"/>
      <protection locked="0"/>
    </xf>
    <xf numFmtId="0" fontId="82" fillId="0" borderId="30" xfId="0" applyFont="1" applyBorder="1" applyAlignment="1" applyProtection="1">
      <alignment vertical="center"/>
      <protection locked="0"/>
    </xf>
    <xf numFmtId="0" fontId="82" fillId="0" borderId="31" xfId="0" applyFont="1" applyBorder="1" applyAlignment="1" applyProtection="1">
      <alignment vertical="center"/>
      <protection locked="0"/>
    </xf>
    <xf numFmtId="173" fontId="84" fillId="0" borderId="10" xfId="0" applyNumberFormat="1" applyFont="1" applyBorder="1" applyAlignment="1" applyProtection="1">
      <alignment horizontal="right" vertical="center"/>
      <protection locked="0"/>
    </xf>
    <xf numFmtId="173" fontId="84" fillId="0" borderId="25" xfId="0" applyNumberFormat="1" applyFont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 wrapText="1"/>
    </xf>
    <xf numFmtId="175" fontId="11" fillId="0" borderId="0" xfId="0" applyNumberFormat="1" applyFont="1" applyFill="1" applyAlignment="1">
      <alignment horizontal="right" wrapText="1"/>
    </xf>
    <xf numFmtId="49" fontId="15" fillId="0" borderId="0" xfId="0" applyNumberFormat="1" applyFont="1" applyFill="1" applyAlignment="1">
      <alignment/>
    </xf>
    <xf numFmtId="49" fontId="16" fillId="0" borderId="14" xfId="0" applyNumberFormat="1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/>
    </xf>
    <xf numFmtId="49" fontId="17" fillId="0" borderId="17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top"/>
    </xf>
    <xf numFmtId="49" fontId="16" fillId="0" borderId="32" xfId="0" applyNumberFormat="1" applyFont="1" applyFill="1" applyBorder="1" applyAlignment="1">
      <alignment horizontal="left" vertical="top"/>
    </xf>
    <xf numFmtId="49" fontId="11" fillId="0" borderId="16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/>
    </xf>
    <xf numFmtId="49" fontId="11" fillId="0" borderId="13" xfId="0" applyNumberFormat="1" applyFont="1" applyFill="1" applyBorder="1" applyAlignment="1">
      <alignment/>
    </xf>
    <xf numFmtId="175" fontId="11" fillId="0" borderId="13" xfId="0" applyNumberFormat="1" applyFont="1" applyFill="1" applyBorder="1" applyAlignment="1">
      <alignment horizontal="right" wrapText="1"/>
    </xf>
    <xf numFmtId="175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left" vertical="top"/>
    </xf>
    <xf numFmtId="49" fontId="11" fillId="0" borderId="14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17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left" wrapText="1"/>
    </xf>
    <xf numFmtId="49" fontId="15" fillId="0" borderId="14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/>
    </xf>
    <xf numFmtId="49" fontId="11" fillId="0" borderId="17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top"/>
    </xf>
    <xf numFmtId="49" fontId="15" fillId="0" borderId="32" xfId="0" applyNumberFormat="1" applyFont="1" applyFill="1" applyBorder="1" applyAlignment="1">
      <alignment horizontal="left" vertical="top"/>
    </xf>
    <xf numFmtId="49" fontId="15" fillId="0" borderId="12" xfId="0" applyNumberFormat="1" applyFont="1" applyFill="1" applyBorder="1" applyAlignment="1">
      <alignment horizontal="left" vertical="top"/>
    </xf>
    <xf numFmtId="49" fontId="15" fillId="0" borderId="14" xfId="0" applyNumberFormat="1" applyFont="1" applyFill="1" applyBorder="1" applyAlignment="1">
      <alignment horizontal="left" vertical="top"/>
    </xf>
    <xf numFmtId="49" fontId="15" fillId="0" borderId="15" xfId="0" applyNumberFormat="1" applyFont="1" applyFill="1" applyBorder="1" applyAlignment="1">
      <alignment horizontal="left" vertical="top"/>
    </xf>
    <xf numFmtId="49" fontId="15" fillId="0" borderId="13" xfId="0" applyNumberFormat="1" applyFont="1" applyFill="1" applyBorder="1" applyAlignment="1">
      <alignment horizontal="left" vertical="top"/>
    </xf>
    <xf numFmtId="49" fontId="11" fillId="0" borderId="15" xfId="0" applyNumberFormat="1" applyFont="1" applyFill="1" applyBorder="1" applyAlignment="1">
      <alignment/>
    </xf>
    <xf numFmtId="49" fontId="11" fillId="0" borderId="23" xfId="0" applyNumberFormat="1" applyFont="1" applyFill="1" applyBorder="1" applyAlignment="1">
      <alignment horizontal="left" vertical="top"/>
    </xf>
    <xf numFmtId="49" fontId="11" fillId="0" borderId="21" xfId="0" applyNumberFormat="1" applyFont="1" applyFill="1" applyBorder="1" applyAlignment="1">
      <alignment horizontal="left" vertical="top"/>
    </xf>
    <xf numFmtId="175" fontId="11" fillId="0" borderId="13" xfId="0" applyNumberFormat="1" applyFont="1" applyFill="1" applyBorder="1" applyAlignment="1">
      <alignment horizontal="left" vertical="top" wrapText="1"/>
    </xf>
    <xf numFmtId="175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2" fontId="11" fillId="0" borderId="13" xfId="0" applyNumberFormat="1" applyFont="1" applyFill="1" applyBorder="1" applyAlignment="1">
      <alignment horizontal="right" wrapText="1"/>
    </xf>
    <xf numFmtId="49" fontId="18" fillId="0" borderId="15" xfId="0" applyNumberFormat="1" applyFont="1" applyFill="1" applyBorder="1" applyAlignment="1">
      <alignment/>
    </xf>
    <xf numFmtId="49" fontId="18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2" fontId="11" fillId="0" borderId="22" xfId="0" applyNumberFormat="1" applyFont="1" applyFill="1" applyBorder="1" applyAlignment="1">
      <alignment horizontal="right" wrapText="1"/>
    </xf>
    <xf numFmtId="2" fontId="11" fillId="0" borderId="11" xfId="0" applyNumberFormat="1" applyFont="1" applyFill="1" applyBorder="1" applyAlignment="1">
      <alignment horizontal="right" wrapText="1"/>
    </xf>
    <xf numFmtId="175" fontId="11" fillId="0" borderId="11" xfId="0" applyNumberFormat="1" applyFont="1" applyFill="1" applyBorder="1" applyAlignment="1">
      <alignment horizontal="right" wrapText="1"/>
    </xf>
    <xf numFmtId="49" fontId="11" fillId="0" borderId="23" xfId="0" applyNumberFormat="1" applyFont="1" applyFill="1" applyBorder="1" applyAlignment="1">
      <alignment/>
    </xf>
    <xf numFmtId="2" fontId="11" fillId="0" borderId="23" xfId="0" applyNumberFormat="1" applyFont="1" applyFill="1" applyBorder="1" applyAlignment="1">
      <alignment horizontal="right" wrapText="1"/>
    </xf>
    <xf numFmtId="2" fontId="11" fillId="0" borderId="14" xfId="0" applyNumberFormat="1" applyFont="1" applyFill="1" applyBorder="1" applyAlignment="1">
      <alignment horizontal="right" wrapText="1"/>
    </xf>
    <xf numFmtId="175" fontId="11" fillId="0" borderId="14" xfId="0" applyNumberFormat="1" applyFont="1" applyFill="1" applyBorder="1" applyAlignment="1">
      <alignment horizontal="right" wrapText="1"/>
    </xf>
    <xf numFmtId="2" fontId="11" fillId="0" borderId="17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/>
    </xf>
    <xf numFmtId="49" fontId="11" fillId="0" borderId="23" xfId="0" applyNumberFormat="1" applyFont="1" applyFill="1" applyBorder="1" applyAlignment="1">
      <alignment/>
    </xf>
    <xf numFmtId="49" fontId="11" fillId="0" borderId="21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 horizontal="right" wrapText="1"/>
    </xf>
    <xf numFmtId="2" fontId="11" fillId="0" borderId="12" xfId="0" applyNumberFormat="1" applyFont="1" applyFill="1" applyBorder="1" applyAlignment="1">
      <alignment horizontal="right" wrapText="1"/>
    </xf>
    <xf numFmtId="175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/>
    </xf>
    <xf numFmtId="174" fontId="85" fillId="34" borderId="10" xfId="0" applyNumberFormat="1" applyFont="1" applyFill="1" applyBorder="1" applyAlignment="1">
      <alignment horizontal="center" vertical="center"/>
    </xf>
    <xf numFmtId="174" fontId="86" fillId="35" borderId="10" xfId="0" applyNumberFormat="1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 horizontal="left" vertical="center"/>
    </xf>
    <xf numFmtId="0" fontId="20" fillId="34" borderId="0" xfId="0" applyFont="1" applyFill="1" applyAlignment="1">
      <alignment/>
    </xf>
    <xf numFmtId="0" fontId="19" fillId="34" borderId="10" xfId="0" applyFont="1" applyFill="1" applyBorder="1" applyAlignment="1">
      <alignment horizontal="left" vertical="center"/>
    </xf>
    <xf numFmtId="0" fontId="19" fillId="34" borderId="14" xfId="0" applyFont="1" applyFill="1" applyBorder="1" applyAlignment="1">
      <alignment vertical="center"/>
    </xf>
    <xf numFmtId="44" fontId="20" fillId="34" borderId="10" xfId="0" applyNumberFormat="1" applyFont="1" applyFill="1" applyBorder="1" applyAlignment="1">
      <alignment vertical="center"/>
    </xf>
    <xf numFmtId="44" fontId="20" fillId="34" borderId="10" xfId="0" applyNumberFormat="1" applyFont="1" applyFill="1" applyBorder="1" applyAlignment="1" applyProtection="1">
      <alignment vertical="center"/>
      <protection locked="0"/>
    </xf>
    <xf numFmtId="0" fontId="20" fillId="34" borderId="10" xfId="0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vertical="center"/>
    </xf>
    <xf numFmtId="0" fontId="20" fillId="34" borderId="14" xfId="42" applyFont="1" applyFill="1" applyBorder="1" applyAlignment="1">
      <alignment vertical="center"/>
      <protection/>
    </xf>
    <xf numFmtId="0" fontId="20" fillId="34" borderId="13" xfId="42" applyFont="1" applyFill="1" applyBorder="1" applyAlignment="1">
      <alignment vertical="center"/>
      <protection/>
    </xf>
    <xf numFmtId="0" fontId="20" fillId="34" borderId="14" xfId="41" applyFont="1" applyFill="1" applyBorder="1" applyAlignment="1">
      <alignment vertical="center"/>
      <protection/>
    </xf>
    <xf numFmtId="0" fontId="20" fillId="34" borderId="13" xfId="41" applyFont="1" applyFill="1" applyBorder="1" applyAlignment="1">
      <alignment vertical="center"/>
      <protection/>
    </xf>
    <xf numFmtId="0" fontId="20" fillId="34" borderId="0" xfId="0" applyFont="1" applyFill="1" applyAlignment="1">
      <alignment vertical="center"/>
    </xf>
    <xf numFmtId="174" fontId="88" fillId="34" borderId="10" xfId="0" applyNumberFormat="1" applyFont="1" applyFill="1" applyBorder="1" applyAlignment="1">
      <alignment vertical="center"/>
    </xf>
    <xf numFmtId="0" fontId="19" fillId="34" borderId="10" xfId="0" applyFont="1" applyFill="1" applyBorder="1" applyAlignment="1">
      <alignment vertical="center"/>
    </xf>
    <xf numFmtId="174" fontId="20" fillId="34" borderId="0" xfId="0" applyNumberFormat="1" applyFont="1" applyFill="1" applyAlignment="1">
      <alignment/>
    </xf>
    <xf numFmtId="174" fontId="20" fillId="0" borderId="10" xfId="0" applyNumberFormat="1" applyFont="1" applyFill="1" applyBorder="1" applyAlignment="1">
      <alignment horizontal="center" vertical="center"/>
    </xf>
    <xf numFmtId="0" fontId="85" fillId="34" borderId="14" xfId="0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74" fontId="85" fillId="34" borderId="13" xfId="0" applyNumberFormat="1" applyFont="1" applyFill="1" applyBorder="1" applyAlignment="1">
      <alignment horizontal="center" vertical="center"/>
    </xf>
    <xf numFmtId="174" fontId="85" fillId="34" borderId="14" xfId="0" applyNumberFormat="1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/>
    </xf>
    <xf numFmtId="0" fontId="85" fillId="34" borderId="14" xfId="0" applyFont="1" applyFill="1" applyBorder="1" applyAlignment="1">
      <alignment/>
    </xf>
    <xf numFmtId="174" fontId="88" fillId="34" borderId="16" xfId="0" applyNumberFormat="1" applyFont="1" applyFill="1" applyBorder="1" applyAlignment="1">
      <alignment/>
    </xf>
    <xf numFmtId="0" fontId="85" fillId="34" borderId="0" xfId="0" applyFont="1" applyFill="1" applyBorder="1" applyAlignment="1">
      <alignment horizontal="center" vertical="center"/>
    </xf>
    <xf numFmtId="174" fontId="88" fillId="34" borderId="14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44" fontId="17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44" fontId="17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44" fontId="17" fillId="0" borderId="10" xfId="0" applyNumberFormat="1" applyFont="1" applyFill="1" applyBorder="1" applyAlignment="1" applyProtection="1">
      <alignment vertical="top" wrapText="1"/>
      <protection/>
    </xf>
    <xf numFmtId="44" fontId="17" fillId="0" borderId="10" xfId="0" applyNumberFormat="1" applyFont="1" applyFill="1" applyBorder="1" applyAlignment="1" applyProtection="1">
      <alignment/>
      <protection/>
    </xf>
    <xf numFmtId="3" fontId="17" fillId="0" borderId="13" xfId="0" applyNumberFormat="1" applyFont="1" applyFill="1" applyBorder="1" applyAlignment="1">
      <alignment horizontal="right"/>
    </xf>
    <xf numFmtId="16" fontId="17" fillId="0" borderId="10" xfId="0" applyNumberFormat="1" applyFont="1" applyFill="1" applyBorder="1" applyAlignment="1">
      <alignment horizontal="right"/>
    </xf>
    <xf numFmtId="3" fontId="17" fillId="0" borderId="13" xfId="0" applyNumberFormat="1" applyFont="1" applyFill="1" applyBorder="1" applyAlignment="1">
      <alignment horizontal="right" vertical="top" wrapText="1"/>
    </xf>
    <xf numFmtId="44" fontId="17" fillId="0" borderId="10" xfId="0" applyNumberFormat="1" applyFont="1" applyFill="1" applyBorder="1" applyAlignment="1" applyProtection="1">
      <alignment vertical="top"/>
      <protection/>
    </xf>
    <xf numFmtId="0" fontId="17" fillId="0" borderId="18" xfId="0" applyFont="1" applyFill="1" applyBorder="1" applyAlignment="1" quotePrefix="1">
      <alignment vertical="top" wrapText="1"/>
    </xf>
    <xf numFmtId="0" fontId="17" fillId="0" borderId="13" xfId="0" applyFont="1" applyFill="1" applyBorder="1" applyAlignment="1" quotePrefix="1">
      <alignment vertical="top" wrapText="1"/>
    </xf>
    <xf numFmtId="3" fontId="17" fillId="0" borderId="13" xfId="0" applyNumberFormat="1" applyFont="1" applyFill="1" applyBorder="1" applyAlignment="1" quotePrefix="1">
      <alignment horizontal="right" vertical="top" wrapText="1"/>
    </xf>
    <xf numFmtId="0" fontId="17" fillId="0" borderId="20" xfId="0" applyFont="1" applyFill="1" applyBorder="1" applyAlignment="1" quotePrefix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right" vertical="top"/>
    </xf>
    <xf numFmtId="49" fontId="17" fillId="0" borderId="0" xfId="0" applyNumberFormat="1" applyFont="1" applyFill="1" applyAlignment="1">
      <alignment vertical="top" wrapText="1"/>
    </xf>
    <xf numFmtId="0" fontId="89" fillId="0" borderId="0" xfId="0" applyFont="1" applyFill="1" applyAlignment="1">
      <alignment/>
    </xf>
    <xf numFmtId="49" fontId="79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89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/>
    </xf>
    <xf numFmtId="175" fontId="17" fillId="0" borderId="13" xfId="0" applyNumberFormat="1" applyFont="1" applyFill="1" applyBorder="1" applyAlignment="1">
      <alignment horizontal="right" wrapText="1"/>
    </xf>
    <xf numFmtId="175" fontId="17" fillId="0" borderId="10" xfId="0" applyNumberFormat="1" applyFont="1" applyFill="1" applyBorder="1" applyAlignment="1">
      <alignment horizontal="right" wrapText="1"/>
    </xf>
    <xf numFmtId="2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 vertical="top"/>
    </xf>
    <xf numFmtId="49" fontId="17" fillId="0" borderId="0" xfId="0" applyNumberFormat="1" applyFont="1" applyFill="1" applyBorder="1" applyAlignment="1">
      <alignment/>
    </xf>
    <xf numFmtId="175" fontId="17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vertical="center"/>
    </xf>
    <xf numFmtId="44" fontId="20" fillId="34" borderId="0" xfId="0" applyNumberFormat="1" applyFont="1" applyFill="1" applyAlignment="1">
      <alignment vertical="center"/>
    </xf>
    <xf numFmtId="174" fontId="90" fillId="35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4" fontId="4" fillId="0" borderId="11" xfId="41" applyNumberFormat="1" applyFont="1" applyBorder="1" applyAlignment="1">
      <alignment horizontal="center" vertical="center"/>
      <protection/>
    </xf>
    <xf numFmtId="44" fontId="4" fillId="0" borderId="12" xfId="41" applyNumberFormat="1" applyFont="1" applyBorder="1" applyAlignment="1">
      <alignment horizontal="center" vertical="center"/>
      <protection/>
    </xf>
    <xf numFmtId="0" fontId="4" fillId="0" borderId="16" xfId="41" applyFont="1" applyBorder="1" applyAlignment="1">
      <alignment horizontal="center" vertical="center"/>
      <protection/>
    </xf>
    <xf numFmtId="0" fontId="4" fillId="0" borderId="17" xfId="41" applyFont="1" applyBorder="1" applyAlignment="1">
      <alignment horizontal="center" vertical="center"/>
      <protection/>
    </xf>
    <xf numFmtId="0" fontId="4" fillId="0" borderId="18" xfId="41" applyFont="1" applyBorder="1" applyAlignment="1">
      <alignment horizontal="center" vertical="center"/>
      <protection/>
    </xf>
    <xf numFmtId="0" fontId="4" fillId="0" borderId="19" xfId="41" applyFont="1" applyBorder="1" applyAlignment="1">
      <alignment horizontal="center" vertical="center"/>
      <protection/>
    </xf>
    <xf numFmtId="0" fontId="4" fillId="0" borderId="20" xfId="41" applyFont="1" applyBorder="1" applyAlignment="1">
      <alignment horizontal="center" vertical="center"/>
      <protection/>
    </xf>
    <xf numFmtId="0" fontId="4" fillId="0" borderId="21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left" vertical="center"/>
      <protection/>
    </xf>
    <xf numFmtId="0" fontId="4" fillId="0" borderId="32" xfId="41" applyFont="1" applyBorder="1" applyAlignment="1">
      <alignment horizontal="left" vertical="center"/>
      <protection/>
    </xf>
    <xf numFmtId="0" fontId="4" fillId="0" borderId="12" xfId="41" applyFont="1" applyBorder="1" applyAlignment="1">
      <alignment horizontal="left" vertical="center"/>
      <protection/>
    </xf>
    <xf numFmtId="0" fontId="4" fillId="0" borderId="0" xfId="0" applyFont="1" applyAlignment="1" applyProtection="1">
      <alignment horizontal="left"/>
      <protection locked="0"/>
    </xf>
    <xf numFmtId="0" fontId="82" fillId="0" borderId="0" xfId="0" applyFont="1" applyAlignment="1" applyProtection="1">
      <alignment horizontal="left"/>
      <protection locked="0"/>
    </xf>
    <xf numFmtId="1" fontId="82" fillId="33" borderId="26" xfId="0" applyNumberFormat="1" applyFont="1" applyFill="1" applyBorder="1" applyAlignment="1" applyProtection="1">
      <alignment horizontal="center"/>
      <protection locked="0"/>
    </xf>
    <xf numFmtId="1" fontId="82" fillId="33" borderId="27" xfId="0" applyNumberFormat="1" applyFont="1" applyFill="1" applyBorder="1" applyAlignment="1" applyProtection="1">
      <alignment horizontal="center"/>
      <protection locked="0"/>
    </xf>
    <xf numFmtId="0" fontId="83" fillId="33" borderId="28" xfId="0" applyFont="1" applyFill="1" applyBorder="1" applyAlignment="1" applyProtection="1">
      <alignment horizontal="left" vertical="center" wrapText="1"/>
      <protection locked="0"/>
    </xf>
    <xf numFmtId="0" fontId="83" fillId="33" borderId="30" xfId="0" applyFont="1" applyFill="1" applyBorder="1" applyAlignment="1" applyProtection="1">
      <alignment horizontal="left" vertical="center" wrapText="1"/>
      <protection locked="0"/>
    </xf>
    <xf numFmtId="0" fontId="83" fillId="33" borderId="33" xfId="0" applyFont="1" applyFill="1" applyBorder="1" applyAlignment="1" applyProtection="1">
      <alignment horizontal="center" vertical="center" wrapText="1"/>
      <protection locked="0"/>
    </xf>
    <xf numFmtId="0" fontId="83" fillId="33" borderId="34" xfId="0" applyFont="1" applyFill="1" applyBorder="1" applyAlignment="1" applyProtection="1">
      <alignment horizontal="center" vertical="center" wrapText="1"/>
      <protection locked="0"/>
    </xf>
    <xf numFmtId="0" fontId="83" fillId="33" borderId="28" xfId="0" applyFont="1" applyFill="1" applyBorder="1" applyAlignment="1" applyProtection="1">
      <alignment horizontal="center" vertical="center" wrapText="1"/>
      <protection locked="0"/>
    </xf>
    <xf numFmtId="0" fontId="82" fillId="0" borderId="30" xfId="0" applyFont="1" applyBorder="1" applyAlignment="1" applyProtection="1">
      <alignment horizontal="center" vertical="center" wrapText="1"/>
      <protection locked="0"/>
    </xf>
    <xf numFmtId="0" fontId="83" fillId="33" borderId="29" xfId="0" applyFont="1" applyFill="1" applyBorder="1" applyAlignment="1" applyProtection="1">
      <alignment horizontal="center" vertical="center" wrapText="1"/>
      <protection locked="0"/>
    </xf>
    <xf numFmtId="0" fontId="82" fillId="0" borderId="31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6" fillId="0" borderId="10" xfId="0" applyFont="1" applyFill="1" applyBorder="1" applyAlignment="1">
      <alignment/>
    </xf>
    <xf numFmtId="0" fontId="17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/>
    </xf>
    <xf numFmtId="0" fontId="17" fillId="0" borderId="16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right" vertical="top"/>
    </xf>
    <xf numFmtId="0" fontId="11" fillId="0" borderId="18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7" fillId="0" borderId="0" xfId="0" applyFont="1" applyFill="1" applyAlignment="1">
      <alignment vertical="top" wrapText="1"/>
    </xf>
    <xf numFmtId="0" fontId="17" fillId="0" borderId="14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horizontal="left" vertical="top" wrapText="1"/>
    </xf>
    <xf numFmtId="49" fontId="11" fillId="0" borderId="15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/>
    </xf>
    <xf numFmtId="49" fontId="15" fillId="0" borderId="32" xfId="0" applyNumberFormat="1" applyFont="1" applyFill="1" applyBorder="1" applyAlignment="1">
      <alignment horizontal="left" vertical="top"/>
    </xf>
    <xf numFmtId="49" fontId="15" fillId="0" borderId="12" xfId="0" applyNumberFormat="1" applyFont="1" applyFill="1" applyBorder="1" applyAlignment="1">
      <alignment horizontal="left" vertical="top"/>
    </xf>
    <xf numFmtId="49" fontId="15" fillId="0" borderId="18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/>
    </xf>
    <xf numFmtId="49" fontId="15" fillId="0" borderId="19" xfId="0" applyNumberFormat="1" applyFont="1" applyFill="1" applyBorder="1" applyAlignment="1">
      <alignment horizontal="left" vertical="top"/>
    </xf>
    <xf numFmtId="49" fontId="11" fillId="0" borderId="13" xfId="0" applyNumberFormat="1" applyFont="1" applyFill="1" applyBorder="1" applyAlignment="1">
      <alignment/>
    </xf>
    <xf numFmtId="49" fontId="15" fillId="0" borderId="14" xfId="0" applyNumberFormat="1" applyFont="1" applyFill="1" applyBorder="1" applyAlignment="1">
      <alignment horizontal="left" vertical="top" wrapText="1"/>
    </xf>
    <xf numFmtId="49" fontId="15" fillId="0" borderId="15" xfId="0" applyNumberFormat="1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left" vertical="top"/>
    </xf>
    <xf numFmtId="49" fontId="11" fillId="0" borderId="15" xfId="0" applyNumberFormat="1" applyFont="1" applyFill="1" applyBorder="1" applyAlignment="1">
      <alignment horizontal="left" vertical="top"/>
    </xf>
    <xf numFmtId="49" fontId="11" fillId="0" borderId="13" xfId="0" applyNumberFormat="1" applyFont="1" applyFill="1" applyBorder="1" applyAlignment="1">
      <alignment horizontal="left" vertical="top"/>
    </xf>
    <xf numFmtId="49" fontId="11" fillId="0" borderId="14" xfId="0" applyNumberFormat="1" applyFont="1" applyFill="1" applyBorder="1" applyAlignment="1">
      <alignment wrapText="1"/>
    </xf>
    <xf numFmtId="49" fontId="11" fillId="0" borderId="15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/>
    </xf>
    <xf numFmtId="49" fontId="11" fillId="0" borderId="13" xfId="0" applyNumberFormat="1" applyFont="1" applyFill="1" applyBorder="1" applyAlignment="1">
      <alignment wrapText="1"/>
    </xf>
    <xf numFmtId="49" fontId="15" fillId="0" borderId="14" xfId="0" applyNumberFormat="1" applyFont="1" applyFill="1" applyBorder="1" applyAlignment="1">
      <alignment horizontal="left" vertical="top"/>
    </xf>
    <xf numFmtId="49" fontId="15" fillId="0" borderId="15" xfId="0" applyNumberFormat="1" applyFont="1" applyFill="1" applyBorder="1" applyAlignment="1">
      <alignment horizontal="left" vertical="top"/>
    </xf>
    <xf numFmtId="49" fontId="15" fillId="0" borderId="13" xfId="0" applyNumberFormat="1" applyFont="1" applyFill="1" applyBorder="1" applyAlignment="1">
      <alignment horizontal="left" vertical="top"/>
    </xf>
    <xf numFmtId="49" fontId="11" fillId="0" borderId="2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left" wrapText="1"/>
    </xf>
    <xf numFmtId="49" fontId="15" fillId="0" borderId="10" xfId="0" applyNumberFormat="1" applyFont="1" applyFill="1" applyBorder="1" applyAlignment="1">
      <alignment horizontal="left" vertical="top"/>
    </xf>
    <xf numFmtId="49" fontId="11" fillId="0" borderId="22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center"/>
    </xf>
    <xf numFmtId="49" fontId="16" fillId="0" borderId="14" xfId="0" applyNumberFormat="1" applyFont="1" applyFill="1" applyBorder="1" applyAlignment="1">
      <alignment horizontal="left" vertical="top"/>
    </xf>
    <xf numFmtId="49" fontId="16" fillId="0" borderId="15" xfId="0" applyNumberFormat="1" applyFont="1" applyFill="1" applyBorder="1" applyAlignment="1">
      <alignment horizontal="left" vertical="top"/>
    </xf>
    <xf numFmtId="49" fontId="16" fillId="0" borderId="13" xfId="0" applyNumberFormat="1" applyFont="1" applyFill="1" applyBorder="1" applyAlignment="1">
      <alignment horizontal="left" vertical="top"/>
    </xf>
    <xf numFmtId="49" fontId="17" fillId="0" borderId="14" xfId="0" applyNumberFormat="1" applyFont="1" applyFill="1" applyBorder="1" applyAlignment="1">
      <alignment horizontal="left" vertical="top"/>
    </xf>
    <xf numFmtId="49" fontId="17" fillId="0" borderId="15" xfId="0" applyNumberFormat="1" applyFont="1" applyFill="1" applyBorder="1" applyAlignment="1">
      <alignment horizontal="left" vertical="top"/>
    </xf>
    <xf numFmtId="49" fontId="17" fillId="0" borderId="13" xfId="0" applyNumberFormat="1" applyFont="1" applyFill="1" applyBorder="1" applyAlignment="1">
      <alignment horizontal="left" vertical="top"/>
    </xf>
    <xf numFmtId="49" fontId="17" fillId="0" borderId="22" xfId="0" applyNumberFormat="1" applyFont="1" applyFill="1" applyBorder="1" applyAlignment="1">
      <alignment/>
    </xf>
    <xf numFmtId="49" fontId="17" fillId="0" borderId="17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left" vertical="top" wrapText="1"/>
    </xf>
    <xf numFmtId="0" fontId="20" fillId="36" borderId="0" xfId="0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/>
    </xf>
    <xf numFmtId="174" fontId="91" fillId="34" borderId="13" xfId="0" applyNumberFormat="1" applyFont="1" applyFill="1" applyBorder="1" applyAlignment="1">
      <alignment horizontal="center" vertical="center"/>
    </xf>
    <xf numFmtId="174" fontId="91" fillId="34" borderId="10" xfId="0" applyNumberFormat="1" applyFont="1" applyFill="1" applyBorder="1" applyAlignment="1">
      <alignment horizontal="center" vertical="center"/>
    </xf>
    <xf numFmtId="0" fontId="85" fillId="34" borderId="15" xfId="0" applyFont="1" applyFill="1" applyBorder="1" applyAlignment="1">
      <alignment horizontal="center" vertical="center"/>
    </xf>
    <xf numFmtId="174" fontId="91" fillId="34" borderId="22" xfId="0" applyNumberFormat="1" applyFont="1" applyFill="1" applyBorder="1" applyAlignment="1">
      <alignment horizontal="center" vertical="center"/>
    </xf>
    <xf numFmtId="174" fontId="91" fillId="34" borderId="17" xfId="0" applyNumberFormat="1" applyFont="1" applyFill="1" applyBorder="1" applyAlignment="1">
      <alignment horizontal="center" vertical="center"/>
    </xf>
    <xf numFmtId="174" fontId="91" fillId="34" borderId="11" xfId="0" applyNumberFormat="1" applyFont="1" applyFill="1" applyBorder="1" applyAlignment="1">
      <alignment horizontal="center" vertical="center"/>
    </xf>
    <xf numFmtId="174" fontId="91" fillId="34" borderId="15" xfId="0" applyNumberFormat="1" applyFont="1" applyFill="1" applyBorder="1" applyAlignment="1">
      <alignment horizontal="center" vertical="center"/>
    </xf>
    <xf numFmtId="0" fontId="20" fillId="36" borderId="2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44" fontId="20" fillId="34" borderId="11" xfId="41" applyNumberFormat="1" applyFont="1" applyFill="1" applyBorder="1" applyAlignment="1">
      <alignment horizontal="center" vertical="center"/>
      <protection/>
    </xf>
    <xf numFmtId="44" fontId="20" fillId="34" borderId="12" xfId="41" applyNumberFormat="1" applyFont="1" applyFill="1" applyBorder="1" applyAlignment="1">
      <alignment horizontal="center" vertical="center"/>
      <protection/>
    </xf>
    <xf numFmtId="0" fontId="19" fillId="34" borderId="10" xfId="0" applyFont="1" applyFill="1" applyBorder="1" applyAlignment="1">
      <alignment horizontal="center" vertical="center"/>
    </xf>
    <xf numFmtId="8" fontId="17" fillId="0" borderId="10" xfId="0" applyNumberFormat="1" applyFont="1" applyFill="1" applyBorder="1" applyAlignment="1">
      <alignment/>
    </xf>
    <xf numFmtId="8" fontId="20" fillId="34" borderId="10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44" fontId="19" fillId="34" borderId="10" xfId="0" applyNumberFormat="1" applyFont="1" applyFill="1" applyBorder="1" applyAlignment="1">
      <alignment vertical="center"/>
    </xf>
    <xf numFmtId="44" fontId="19" fillId="34" borderId="11" xfId="41" applyNumberFormat="1" applyFont="1" applyFill="1" applyBorder="1" applyAlignment="1">
      <alignment horizontal="center" vertical="center"/>
      <protection/>
    </xf>
    <xf numFmtId="44" fontId="19" fillId="34" borderId="12" xfId="41" applyNumberFormat="1" applyFont="1" applyFill="1" applyBorder="1" applyAlignment="1">
      <alignment horizontal="center" vertical="center"/>
      <protection/>
    </xf>
    <xf numFmtId="8" fontId="20" fillId="34" borderId="0" xfId="0" applyNumberFormat="1" applyFont="1" applyFill="1" applyAlignment="1">
      <alignment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avadno_IPiOdu-Obr3A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30" zoomScaleNormal="130" zoomScaleSheetLayoutView="90" zoomScalePageLayoutView="0" workbookViewId="0" topLeftCell="A1">
      <selection activeCell="H14" sqref="H14"/>
    </sheetView>
  </sheetViews>
  <sheetFormatPr defaultColWidth="9.140625" defaultRowHeight="12.75"/>
  <cols>
    <col min="1" max="1" width="6.28125" style="79" customWidth="1"/>
    <col min="2" max="2" width="11.00390625" style="57" customWidth="1"/>
    <col min="3" max="3" width="92.421875" style="57" customWidth="1"/>
    <col min="4" max="4" width="14.57421875" style="57" bestFit="1" customWidth="1"/>
    <col min="5" max="5" width="9.140625" style="57" customWidth="1"/>
    <col min="6" max="6" width="9.140625" style="57" hidden="1" customWidth="1"/>
    <col min="7" max="9" width="9.140625" style="72" customWidth="1"/>
    <col min="10" max="10" width="20.140625" style="57" customWidth="1"/>
    <col min="11" max="11" width="13.8515625" style="57" customWidth="1"/>
    <col min="12" max="16384" width="9.140625" style="57" customWidth="1"/>
  </cols>
  <sheetData>
    <row r="1" spans="1:9" ht="15.75" customHeight="1">
      <c r="A1" s="56" t="s">
        <v>94</v>
      </c>
      <c r="B1" s="56"/>
      <c r="C1" s="56"/>
      <c r="D1" s="56"/>
      <c r="G1" s="57"/>
      <c r="H1" s="57"/>
      <c r="I1" s="57"/>
    </row>
    <row r="2" spans="1:9" ht="15.75" customHeight="1">
      <c r="A2" s="56" t="s">
        <v>96</v>
      </c>
      <c r="B2" s="56"/>
      <c r="C2" s="56"/>
      <c r="D2" s="58"/>
      <c r="G2" s="57"/>
      <c r="H2" s="57"/>
      <c r="I2" s="57"/>
    </row>
    <row r="3" spans="1:9" ht="15.75" customHeight="1">
      <c r="A3" s="50" t="s">
        <v>49</v>
      </c>
      <c r="B3" s="51" t="s">
        <v>35</v>
      </c>
      <c r="C3" s="51"/>
      <c r="D3" s="52" t="s">
        <v>88</v>
      </c>
      <c r="G3" s="57"/>
      <c r="H3" s="57"/>
      <c r="I3" s="57"/>
    </row>
    <row r="4" spans="1:9" ht="15.75" customHeight="1">
      <c r="A4" s="59" t="s">
        <v>26</v>
      </c>
      <c r="B4" s="60" t="s">
        <v>19</v>
      </c>
      <c r="C4" s="61"/>
      <c r="D4" s="62">
        <v>28.48</v>
      </c>
      <c r="G4" s="57"/>
      <c r="H4" s="57"/>
      <c r="I4" s="57"/>
    </row>
    <row r="5" spans="1:9" ht="15.75" customHeight="1">
      <c r="A5" s="63" t="s">
        <v>27</v>
      </c>
      <c r="B5" s="60" t="s">
        <v>99</v>
      </c>
      <c r="C5" s="61"/>
      <c r="D5" s="62">
        <v>20.19</v>
      </c>
      <c r="G5" s="57"/>
      <c r="H5" s="57"/>
      <c r="I5" s="57"/>
    </row>
    <row r="6" spans="1:9" ht="15.75" customHeight="1">
      <c r="A6" s="59" t="s">
        <v>28</v>
      </c>
      <c r="B6" s="60" t="s">
        <v>36</v>
      </c>
      <c r="C6" s="61"/>
      <c r="D6" s="62">
        <f>23.9*101.9%</f>
        <v>24.354100000000003</v>
      </c>
      <c r="E6" s="58"/>
      <c r="G6" s="57"/>
      <c r="H6" s="57"/>
      <c r="I6" s="57"/>
    </row>
    <row r="7" spans="1:9" ht="15.75" customHeight="1">
      <c r="A7" s="59" t="s">
        <v>29</v>
      </c>
      <c r="B7" s="60" t="s">
        <v>20</v>
      </c>
      <c r="C7" s="61"/>
      <c r="D7" s="62">
        <f>6.6*101.9%</f>
        <v>6.7254000000000005</v>
      </c>
      <c r="E7" s="58"/>
      <c r="G7" s="57"/>
      <c r="H7" s="57"/>
      <c r="I7" s="57"/>
    </row>
    <row r="8" spans="1:9" ht="15.75" customHeight="1">
      <c r="A8" s="59" t="s">
        <v>30</v>
      </c>
      <c r="B8" s="60" t="s">
        <v>21</v>
      </c>
      <c r="C8" s="61"/>
      <c r="D8" s="64"/>
      <c r="G8" s="57"/>
      <c r="H8" s="57"/>
      <c r="I8" s="57"/>
    </row>
    <row r="9" spans="1:9" ht="15.75" customHeight="1">
      <c r="A9" s="296" t="s">
        <v>0</v>
      </c>
      <c r="B9" s="66" t="s">
        <v>50</v>
      </c>
      <c r="C9" s="66"/>
      <c r="D9" s="67">
        <v>55.8</v>
      </c>
      <c r="G9" s="57"/>
      <c r="H9" s="57"/>
      <c r="I9" s="57"/>
    </row>
    <row r="10" spans="1:9" ht="15.75" customHeight="1">
      <c r="A10" s="65" t="s">
        <v>1</v>
      </c>
      <c r="B10" s="66" t="s">
        <v>46</v>
      </c>
      <c r="C10" s="66"/>
      <c r="D10" s="68">
        <v>264.6</v>
      </c>
      <c r="G10" s="57"/>
      <c r="H10" s="57"/>
      <c r="I10" s="57"/>
    </row>
    <row r="11" spans="1:9" ht="15.75" customHeight="1">
      <c r="A11" s="65" t="s">
        <v>2</v>
      </c>
      <c r="B11" s="66" t="s">
        <v>53</v>
      </c>
      <c r="C11" s="66"/>
      <c r="D11" s="68">
        <v>367.5</v>
      </c>
      <c r="G11" s="57"/>
      <c r="H11" s="57"/>
      <c r="I11" s="57"/>
    </row>
    <row r="12" spans="1:9" ht="15.75" customHeight="1">
      <c r="A12" s="65" t="s">
        <v>330</v>
      </c>
      <c r="B12" s="66" t="s">
        <v>54</v>
      </c>
      <c r="C12" s="66"/>
      <c r="D12" s="68">
        <v>588</v>
      </c>
      <c r="G12" s="57"/>
      <c r="H12" s="57"/>
      <c r="I12" s="57"/>
    </row>
    <row r="13" spans="1:9" ht="15.75" customHeight="1">
      <c r="A13" s="65" t="s">
        <v>331</v>
      </c>
      <c r="B13" s="66" t="s">
        <v>55</v>
      </c>
      <c r="C13" s="66"/>
      <c r="D13" s="68">
        <v>58.8</v>
      </c>
      <c r="G13" s="57"/>
      <c r="H13" s="57"/>
      <c r="I13" s="57"/>
    </row>
    <row r="14" spans="1:9" ht="15.75" customHeight="1">
      <c r="A14" s="65" t="s">
        <v>332</v>
      </c>
      <c r="B14" s="66" t="s">
        <v>78</v>
      </c>
      <c r="C14" s="66"/>
      <c r="D14" s="68">
        <v>176.4</v>
      </c>
      <c r="G14" s="57"/>
      <c r="H14" s="57"/>
      <c r="I14" s="57"/>
    </row>
    <row r="15" spans="1:9" ht="15.75" customHeight="1">
      <c r="A15" s="65" t="s">
        <v>333</v>
      </c>
      <c r="B15" s="69" t="s">
        <v>81</v>
      </c>
      <c r="C15" s="70"/>
      <c r="D15" s="68">
        <v>352.8</v>
      </c>
      <c r="G15" s="57"/>
      <c r="H15" s="57"/>
      <c r="I15" s="57"/>
    </row>
    <row r="16" spans="1:9" ht="15.75" customHeight="1">
      <c r="A16" s="59" t="s">
        <v>31</v>
      </c>
      <c r="B16" s="60" t="s">
        <v>22</v>
      </c>
      <c r="C16" s="61"/>
      <c r="D16" s="68"/>
      <c r="G16" s="57"/>
      <c r="H16" s="57"/>
      <c r="I16" s="57"/>
    </row>
    <row r="17" spans="1:9" ht="15.75" customHeight="1">
      <c r="A17" s="71" t="s">
        <v>56</v>
      </c>
      <c r="B17" s="66" t="s">
        <v>23</v>
      </c>
      <c r="C17" s="66"/>
      <c r="D17" s="68">
        <v>4.4</v>
      </c>
      <c r="G17" s="57"/>
      <c r="H17" s="57"/>
      <c r="I17" s="57"/>
    </row>
    <row r="18" spans="1:9" ht="15.75" customHeight="1">
      <c r="A18" s="71" t="s">
        <v>57</v>
      </c>
      <c r="B18" s="66" t="s">
        <v>98</v>
      </c>
      <c r="C18" s="66"/>
      <c r="D18" s="68">
        <v>8.8</v>
      </c>
      <c r="G18" s="57"/>
      <c r="H18" s="57"/>
      <c r="I18" s="57"/>
    </row>
    <row r="19" spans="1:9" ht="15.75" customHeight="1">
      <c r="A19" s="71" t="s">
        <v>58</v>
      </c>
      <c r="B19" s="66" t="s">
        <v>89</v>
      </c>
      <c r="C19" s="66"/>
      <c r="D19" s="68"/>
      <c r="G19" s="57"/>
      <c r="H19" s="57"/>
      <c r="I19" s="57"/>
    </row>
    <row r="20" spans="1:9" ht="15.75" customHeight="1">
      <c r="A20" s="71" t="s">
        <v>59</v>
      </c>
      <c r="B20" s="66" t="s">
        <v>37</v>
      </c>
      <c r="C20" s="66"/>
      <c r="D20" s="68">
        <v>61.7</v>
      </c>
      <c r="G20" s="57"/>
      <c r="H20" s="57"/>
      <c r="I20" s="57"/>
    </row>
    <row r="21" spans="1:9" ht="15.75" customHeight="1">
      <c r="A21" s="59" t="s">
        <v>32</v>
      </c>
      <c r="B21" s="60" t="s">
        <v>47</v>
      </c>
      <c r="C21" s="61"/>
      <c r="D21" s="68"/>
      <c r="G21" s="57"/>
      <c r="H21" s="57"/>
      <c r="I21" s="57"/>
    </row>
    <row r="22" spans="1:9" ht="15.75" customHeight="1">
      <c r="A22" s="65" t="s">
        <v>62</v>
      </c>
      <c r="B22" s="66" t="s">
        <v>52</v>
      </c>
      <c r="C22" s="66"/>
      <c r="D22" s="68">
        <v>38.2</v>
      </c>
      <c r="G22" s="57"/>
      <c r="H22" s="57"/>
      <c r="I22" s="57"/>
    </row>
    <row r="23" spans="1:9" ht="15.75" customHeight="1">
      <c r="A23" s="65" t="s">
        <v>63</v>
      </c>
      <c r="B23" s="66" t="s">
        <v>38</v>
      </c>
      <c r="C23" s="66"/>
      <c r="D23" s="68">
        <v>83.8</v>
      </c>
      <c r="G23" s="57"/>
      <c r="H23" s="57"/>
      <c r="I23" s="57"/>
    </row>
    <row r="24" spans="1:9" ht="15.75" customHeight="1">
      <c r="A24" s="65" t="s">
        <v>64</v>
      </c>
      <c r="B24" s="66" t="s">
        <v>24</v>
      </c>
      <c r="C24" s="66"/>
      <c r="D24" s="68">
        <v>166.1</v>
      </c>
      <c r="G24" s="57"/>
      <c r="H24" s="57"/>
      <c r="I24" s="57"/>
    </row>
    <row r="25" spans="1:9" ht="15.75" customHeight="1">
      <c r="A25" s="65" t="s">
        <v>65</v>
      </c>
      <c r="B25" s="66" t="s">
        <v>147</v>
      </c>
      <c r="C25" s="66"/>
      <c r="D25" s="68">
        <v>88.2</v>
      </c>
      <c r="G25" s="57"/>
      <c r="H25" s="57"/>
      <c r="I25" s="57"/>
    </row>
    <row r="26" spans="1:9" ht="15.75" customHeight="1">
      <c r="A26" s="59" t="s">
        <v>33</v>
      </c>
      <c r="B26" s="60" t="s">
        <v>100</v>
      </c>
      <c r="C26" s="61"/>
      <c r="D26" s="68"/>
      <c r="G26" s="57"/>
      <c r="H26" s="57"/>
      <c r="I26" s="57"/>
    </row>
    <row r="27" spans="1:9" ht="15.75" customHeight="1">
      <c r="A27" s="65" t="s">
        <v>67</v>
      </c>
      <c r="B27" s="66" t="s">
        <v>79</v>
      </c>
      <c r="C27" s="66"/>
      <c r="D27" s="68">
        <v>7.4</v>
      </c>
      <c r="G27" s="57"/>
      <c r="H27" s="57"/>
      <c r="I27" s="57"/>
    </row>
    <row r="28" spans="1:9" ht="15.75" customHeight="1">
      <c r="A28" s="71" t="s">
        <v>68</v>
      </c>
      <c r="B28" s="66" t="s">
        <v>92</v>
      </c>
      <c r="C28" s="66"/>
      <c r="D28" s="68">
        <v>127.9</v>
      </c>
      <c r="G28" s="57"/>
      <c r="H28" s="57"/>
      <c r="I28" s="57"/>
    </row>
    <row r="29" spans="1:9" ht="15.75" customHeight="1">
      <c r="A29" s="65" t="s">
        <v>69</v>
      </c>
      <c r="B29" s="66" t="s">
        <v>90</v>
      </c>
      <c r="C29" s="66"/>
      <c r="D29" s="68">
        <v>8.8</v>
      </c>
      <c r="G29" s="57"/>
      <c r="H29" s="57"/>
      <c r="I29" s="57"/>
    </row>
    <row r="30" spans="1:9" ht="15.75" customHeight="1">
      <c r="A30" s="59" t="s">
        <v>34</v>
      </c>
      <c r="B30" s="60" t="s">
        <v>48</v>
      </c>
      <c r="C30" s="61"/>
      <c r="D30" s="68"/>
      <c r="G30" s="57"/>
      <c r="H30" s="57"/>
      <c r="I30" s="57"/>
    </row>
    <row r="31" spans="1:9" ht="15.75" customHeight="1">
      <c r="A31" s="65" t="s">
        <v>3</v>
      </c>
      <c r="B31" s="66" t="s">
        <v>101</v>
      </c>
      <c r="C31" s="66"/>
      <c r="D31" s="68">
        <v>613</v>
      </c>
      <c r="E31" s="72"/>
      <c r="G31" s="57"/>
      <c r="H31" s="57"/>
      <c r="I31" s="57"/>
    </row>
    <row r="32" spans="1:9" ht="15.75" customHeight="1">
      <c r="A32" s="65" t="s">
        <v>4</v>
      </c>
      <c r="B32" s="66" t="s">
        <v>102</v>
      </c>
      <c r="C32" s="66"/>
      <c r="D32" s="68">
        <v>489.5</v>
      </c>
      <c r="E32" s="72"/>
      <c r="G32" s="57"/>
      <c r="H32" s="57"/>
      <c r="I32" s="57"/>
    </row>
    <row r="33" spans="1:9" ht="15.75" customHeight="1">
      <c r="A33" s="71" t="s">
        <v>91</v>
      </c>
      <c r="B33" s="66" t="s">
        <v>103</v>
      </c>
      <c r="C33" s="66"/>
      <c r="D33" s="68">
        <v>920.2</v>
      </c>
      <c r="E33" s="72"/>
      <c r="G33" s="57"/>
      <c r="H33" s="57"/>
      <c r="I33" s="57"/>
    </row>
    <row r="34" spans="1:9" ht="15.75" customHeight="1">
      <c r="A34" s="71" t="s">
        <v>334</v>
      </c>
      <c r="B34" s="66" t="s">
        <v>97</v>
      </c>
      <c r="C34" s="66"/>
      <c r="D34" s="68">
        <v>2700</v>
      </c>
      <c r="E34" s="72"/>
      <c r="G34" s="57"/>
      <c r="H34" s="57"/>
      <c r="I34" s="57"/>
    </row>
    <row r="35" spans="1:9" ht="15.75" customHeight="1">
      <c r="A35" s="59" t="s">
        <v>6</v>
      </c>
      <c r="B35" s="60" t="s">
        <v>105</v>
      </c>
      <c r="C35" s="61"/>
      <c r="D35" s="68"/>
      <c r="G35" s="57"/>
      <c r="H35" s="57"/>
      <c r="I35" s="57"/>
    </row>
    <row r="36" spans="1:9" ht="15.75" customHeight="1">
      <c r="A36" s="65" t="s">
        <v>5</v>
      </c>
      <c r="B36" s="66" t="s">
        <v>39</v>
      </c>
      <c r="C36" s="66"/>
      <c r="D36" s="68">
        <v>2607.8</v>
      </c>
      <c r="G36" s="57"/>
      <c r="H36" s="57"/>
      <c r="I36" s="57"/>
    </row>
    <row r="37" spans="1:9" ht="15.75" customHeight="1">
      <c r="A37" s="65" t="s">
        <v>7</v>
      </c>
      <c r="B37" s="66" t="s">
        <v>40</v>
      </c>
      <c r="C37" s="66"/>
      <c r="D37" s="68">
        <v>2085.9</v>
      </c>
      <c r="G37" s="57"/>
      <c r="H37" s="57"/>
      <c r="I37" s="57"/>
    </row>
    <row r="38" spans="1:9" ht="15.75" customHeight="1">
      <c r="A38" s="65" t="s">
        <v>8</v>
      </c>
      <c r="B38" s="66" t="s">
        <v>41</v>
      </c>
      <c r="C38" s="66"/>
      <c r="D38" s="68">
        <v>858.5</v>
      </c>
      <c r="G38" s="57"/>
      <c r="H38" s="57"/>
      <c r="I38" s="57"/>
    </row>
    <row r="39" spans="1:9" ht="15.75" customHeight="1">
      <c r="A39" s="65" t="s">
        <v>95</v>
      </c>
      <c r="B39" s="66" t="s">
        <v>17</v>
      </c>
      <c r="C39" s="66"/>
      <c r="D39" s="68">
        <v>2607.8</v>
      </c>
      <c r="G39" s="57"/>
      <c r="H39" s="57"/>
      <c r="I39" s="57"/>
    </row>
    <row r="40" spans="1:9" ht="15.75" customHeight="1">
      <c r="A40" s="65" t="s">
        <v>335</v>
      </c>
      <c r="B40" s="66" t="s">
        <v>42</v>
      </c>
      <c r="C40" s="66"/>
      <c r="D40" s="68">
        <v>2085.9</v>
      </c>
      <c r="G40" s="57"/>
      <c r="H40" s="57"/>
      <c r="I40" s="57"/>
    </row>
    <row r="41" spans="1:9" ht="15.75" customHeight="1">
      <c r="A41" s="298" t="s">
        <v>336</v>
      </c>
      <c r="B41" s="90" t="s">
        <v>87</v>
      </c>
      <c r="C41" s="73"/>
      <c r="D41" s="74"/>
      <c r="G41" s="57"/>
      <c r="H41" s="57"/>
      <c r="I41" s="57"/>
    </row>
    <row r="42" spans="1:9" ht="15.75" customHeight="1">
      <c r="A42" s="299"/>
      <c r="B42" s="75"/>
      <c r="C42" s="76" t="s">
        <v>86</v>
      </c>
      <c r="D42" s="74">
        <v>2553.4</v>
      </c>
      <c r="G42" s="57"/>
      <c r="H42" s="57"/>
      <c r="I42" s="57"/>
    </row>
    <row r="43" spans="1:9" ht="15.75" customHeight="1">
      <c r="A43" s="300"/>
      <c r="B43" s="91"/>
      <c r="C43" s="77" t="s">
        <v>85</v>
      </c>
      <c r="D43" s="74">
        <v>840.8</v>
      </c>
      <c r="G43" s="57"/>
      <c r="H43" s="57"/>
      <c r="I43" s="57"/>
    </row>
    <row r="44" spans="1:9" ht="15.75" customHeight="1">
      <c r="A44" s="59" t="s">
        <v>9</v>
      </c>
      <c r="B44" s="60" t="s">
        <v>25</v>
      </c>
      <c r="C44" s="61"/>
      <c r="D44" s="68"/>
      <c r="E44" s="78"/>
      <c r="G44" s="57"/>
      <c r="H44" s="57"/>
      <c r="I44" s="57"/>
    </row>
    <row r="45" spans="1:9" ht="15.75" customHeight="1">
      <c r="A45" s="65" t="s">
        <v>10</v>
      </c>
      <c r="B45" s="66" t="s">
        <v>18</v>
      </c>
      <c r="C45" s="66"/>
      <c r="D45" s="68">
        <v>342.5</v>
      </c>
      <c r="G45" s="57"/>
      <c r="H45" s="57"/>
      <c r="I45" s="57"/>
    </row>
    <row r="46" spans="1:9" ht="15.75" customHeight="1">
      <c r="A46" s="71" t="s">
        <v>11</v>
      </c>
      <c r="B46" s="66" t="s">
        <v>82</v>
      </c>
      <c r="C46" s="66"/>
      <c r="D46" s="68">
        <v>294</v>
      </c>
      <c r="G46" s="57"/>
      <c r="H46" s="57"/>
      <c r="I46" s="57"/>
    </row>
    <row r="47" spans="7:9" ht="15.75" customHeight="1">
      <c r="G47" s="57"/>
      <c r="H47" s="57"/>
      <c r="I47" s="57"/>
    </row>
    <row r="48" spans="7:9" ht="15.75" customHeight="1">
      <c r="G48" s="57"/>
      <c r="H48" s="57"/>
      <c r="I48" s="57"/>
    </row>
    <row r="49" spans="1:9" ht="15.75" customHeight="1">
      <c r="A49" s="56" t="s">
        <v>77</v>
      </c>
      <c r="B49" s="80"/>
      <c r="C49" s="80"/>
      <c r="G49" s="57"/>
      <c r="H49" s="57"/>
      <c r="I49" s="57"/>
    </row>
    <row r="50" spans="1:9" ht="15.75" customHeight="1">
      <c r="A50" s="81"/>
      <c r="B50" s="57" t="s">
        <v>72</v>
      </c>
      <c r="G50" s="57"/>
      <c r="H50" s="57"/>
      <c r="I50" s="57"/>
    </row>
    <row r="51" spans="2:9" ht="15.75" customHeight="1">
      <c r="B51" s="82" t="s">
        <v>66</v>
      </c>
      <c r="C51" s="83" t="s">
        <v>37</v>
      </c>
      <c r="G51" s="57"/>
      <c r="H51" s="57"/>
      <c r="I51" s="57"/>
    </row>
    <row r="52" spans="2:9" ht="15.75" customHeight="1">
      <c r="B52" s="84" t="s">
        <v>93</v>
      </c>
      <c r="C52" s="83"/>
      <c r="G52" s="57"/>
      <c r="H52" s="57"/>
      <c r="I52" s="57"/>
    </row>
    <row r="53" spans="2:9" ht="15.75" customHeight="1">
      <c r="B53" s="82" t="s">
        <v>3</v>
      </c>
      <c r="C53" s="83" t="s">
        <v>79</v>
      </c>
      <c r="G53" s="57"/>
      <c r="H53" s="57"/>
      <c r="I53" s="57"/>
    </row>
    <row r="54" spans="2:9" ht="15.75" customHeight="1">
      <c r="B54" s="82" t="s">
        <v>4</v>
      </c>
      <c r="C54" s="83" t="s">
        <v>92</v>
      </c>
      <c r="G54" s="57"/>
      <c r="H54" s="57"/>
      <c r="I54" s="57"/>
    </row>
    <row r="55" spans="2:9" ht="15.75" customHeight="1">
      <c r="B55" s="82" t="s">
        <v>91</v>
      </c>
      <c r="C55" s="83" t="s">
        <v>90</v>
      </c>
      <c r="G55" s="57"/>
      <c r="H55" s="57"/>
      <c r="I55" s="57"/>
    </row>
    <row r="56" spans="2:9" ht="15.75" customHeight="1">
      <c r="B56" s="84" t="s">
        <v>104</v>
      </c>
      <c r="C56" s="83"/>
      <c r="G56" s="57"/>
      <c r="H56" s="57"/>
      <c r="I56" s="57"/>
    </row>
    <row r="57" spans="2:9" ht="15.75" customHeight="1">
      <c r="B57" s="82" t="s">
        <v>10</v>
      </c>
      <c r="C57" s="83" t="s">
        <v>39</v>
      </c>
      <c r="G57" s="57"/>
      <c r="H57" s="57"/>
      <c r="I57" s="57"/>
    </row>
    <row r="58" spans="2:9" ht="15.75" customHeight="1">
      <c r="B58" s="82" t="s">
        <v>11</v>
      </c>
      <c r="C58" s="83" t="s">
        <v>40</v>
      </c>
      <c r="G58" s="57"/>
      <c r="H58" s="57"/>
      <c r="I58" s="57"/>
    </row>
    <row r="59" spans="2:9" ht="15.75" customHeight="1">
      <c r="B59" s="82" t="s">
        <v>12</v>
      </c>
      <c r="C59" s="83" t="s">
        <v>41</v>
      </c>
      <c r="G59" s="57"/>
      <c r="H59" s="57"/>
      <c r="I59" s="57"/>
    </row>
    <row r="60" spans="2:9" ht="15.75" customHeight="1">
      <c r="B60" s="82" t="s">
        <v>13</v>
      </c>
      <c r="C60" s="83" t="s">
        <v>17</v>
      </c>
      <c r="G60" s="57"/>
      <c r="H60" s="57"/>
      <c r="I60" s="57"/>
    </row>
    <row r="61" spans="2:9" ht="15.75" customHeight="1">
      <c r="B61" s="82" t="s">
        <v>71</v>
      </c>
      <c r="C61" s="83" t="s">
        <v>42</v>
      </c>
      <c r="G61" s="57"/>
      <c r="H61" s="57"/>
      <c r="I61" s="57"/>
    </row>
    <row r="62" spans="2:9" ht="15.75" customHeight="1">
      <c r="B62" s="85" t="s">
        <v>83</v>
      </c>
      <c r="C62" s="86" t="s">
        <v>84</v>
      </c>
      <c r="G62" s="57"/>
      <c r="H62" s="57"/>
      <c r="I62" s="57"/>
    </row>
    <row r="63" spans="2:9" ht="15.75" customHeight="1">
      <c r="B63" s="84" t="s">
        <v>73</v>
      </c>
      <c r="C63" s="83"/>
      <c r="G63" s="57"/>
      <c r="H63" s="57"/>
      <c r="I63" s="57"/>
    </row>
    <row r="64" spans="2:9" ht="15.75" customHeight="1">
      <c r="B64" s="82" t="s">
        <v>15</v>
      </c>
      <c r="C64" s="83" t="s">
        <v>18</v>
      </c>
      <c r="G64" s="57"/>
      <c r="H64" s="57"/>
      <c r="I64" s="57"/>
    </row>
    <row r="65" spans="2:9" ht="15.75" customHeight="1">
      <c r="B65" s="82" t="s">
        <v>16</v>
      </c>
      <c r="C65" s="83" t="s">
        <v>82</v>
      </c>
      <c r="G65" s="57"/>
      <c r="H65" s="57"/>
      <c r="I65" s="57"/>
    </row>
    <row r="66" spans="1:9" ht="15.75" customHeight="1">
      <c r="A66" s="81" t="s">
        <v>76</v>
      </c>
      <c r="B66" s="82"/>
      <c r="C66" s="83"/>
      <c r="G66" s="57"/>
      <c r="H66" s="57"/>
      <c r="I66" s="57"/>
    </row>
    <row r="67" spans="1:9" ht="15.75" customHeight="1">
      <c r="A67" s="58" t="s">
        <v>43</v>
      </c>
      <c r="G67" s="57"/>
      <c r="H67" s="57"/>
      <c r="I67" s="57"/>
    </row>
    <row r="68" spans="1:9" ht="15.75" customHeight="1">
      <c r="A68" s="87" t="s">
        <v>44</v>
      </c>
      <c r="B68" s="89" t="s">
        <v>74</v>
      </c>
      <c r="C68" s="88"/>
      <c r="G68" s="57"/>
      <c r="H68" s="57"/>
      <c r="I68" s="57"/>
    </row>
    <row r="69" spans="1:9" ht="15.75" customHeight="1">
      <c r="A69" s="87" t="s">
        <v>51</v>
      </c>
      <c r="B69" s="89" t="s">
        <v>148</v>
      </c>
      <c r="C69" s="88"/>
      <c r="D69" s="88"/>
      <c r="G69" s="57"/>
      <c r="H69" s="57"/>
      <c r="I69" s="57"/>
    </row>
    <row r="70" spans="1:9" ht="15.75" customHeight="1">
      <c r="A70" s="87"/>
      <c r="B70" s="89" t="s">
        <v>149</v>
      </c>
      <c r="C70" s="88"/>
      <c r="D70" s="88"/>
      <c r="G70" s="57"/>
      <c r="H70" s="57"/>
      <c r="I70" s="57"/>
    </row>
    <row r="71" spans="1:9" ht="15.75" customHeight="1">
      <c r="A71" s="87" t="s">
        <v>45</v>
      </c>
      <c r="B71" s="89" t="s">
        <v>75</v>
      </c>
      <c r="C71" s="88"/>
      <c r="G71" s="57"/>
      <c r="H71" s="57"/>
      <c r="I71" s="57"/>
    </row>
    <row r="75" ht="15">
      <c r="C75" s="79"/>
    </row>
    <row r="79" spans="1:3" ht="15">
      <c r="A79" s="297"/>
      <c r="B79" s="88"/>
      <c r="C79" s="88"/>
    </row>
  </sheetData>
  <sheetProtection selectLockedCells="1" selectUnlockedCells="1"/>
  <mergeCells count="1">
    <mergeCell ref="A41:A43"/>
  </mergeCells>
  <printOptions horizontalCentered="1"/>
  <pageMargins left="0.3937007874015748" right="0.3937007874015748" top="1.1811023622047245" bottom="0.7874015748031497" header="0" footer="0"/>
  <pageSetup cellComments="asDisplayed" fitToHeight="2" horizontalDpi="600" verticalDpi="600" orientation="portrait" paperSize="9" scale="56" r:id="rId3"/>
  <headerFooter alignWithMargins="0">
    <oddFooter>&amp;L&amp;8&amp;D&amp;R&amp;P</oddFooter>
  </headerFooter>
  <rowBreaks count="1" manualBreakCount="1">
    <brk id="4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4">
      <selection activeCell="C24" sqref="C24:E25"/>
    </sheetView>
  </sheetViews>
  <sheetFormatPr defaultColWidth="9.140625" defaultRowHeight="12.75"/>
  <cols>
    <col min="1" max="1" width="9.140625" style="27" customWidth="1"/>
    <col min="2" max="2" width="9.140625" style="28" customWidth="1"/>
    <col min="3" max="3" width="79.28125" style="28" customWidth="1"/>
    <col min="4" max="4" width="35.8515625" style="29" customWidth="1"/>
    <col min="5" max="5" width="17.00390625" style="30" customWidth="1"/>
    <col min="6" max="7" width="9.140625" style="26" customWidth="1"/>
    <col min="8" max="16384" width="9.140625" style="26" customWidth="1"/>
  </cols>
  <sheetData>
    <row r="1" spans="1:5" s="24" customFormat="1" ht="15.75" customHeight="1">
      <c r="A1" s="35" t="s">
        <v>106</v>
      </c>
      <c r="B1" s="35"/>
      <c r="C1" s="35"/>
      <c r="D1" s="35"/>
      <c r="E1" s="35"/>
    </row>
    <row r="2" spans="1:5" s="25" customFormat="1" ht="15.75" customHeight="1">
      <c r="A2" s="22" t="s">
        <v>96</v>
      </c>
      <c r="B2" s="23"/>
      <c r="C2" s="23"/>
      <c r="D2" s="23"/>
      <c r="E2" s="23"/>
    </row>
    <row r="3" spans="1:5" ht="15.75" customHeight="1">
      <c r="A3" s="36" t="s">
        <v>107</v>
      </c>
      <c r="B3" s="37"/>
      <c r="C3" s="2" t="s">
        <v>108</v>
      </c>
      <c r="D3" s="3" t="s">
        <v>109</v>
      </c>
      <c r="E3" s="4" t="s">
        <v>110</v>
      </c>
    </row>
    <row r="4" spans="1:5" ht="15.75" customHeight="1">
      <c r="A4" s="36" t="s">
        <v>128</v>
      </c>
      <c r="B4" s="37"/>
      <c r="C4" s="5" t="s">
        <v>111</v>
      </c>
      <c r="D4" s="6"/>
      <c r="E4" s="7"/>
    </row>
    <row r="5" spans="1:5" ht="15.75" customHeight="1">
      <c r="A5" s="303" t="s">
        <v>112</v>
      </c>
      <c r="B5" s="304"/>
      <c r="C5" s="309" t="s">
        <v>134</v>
      </c>
      <c r="D5" s="8" t="s">
        <v>113</v>
      </c>
      <c r="E5" s="9">
        <v>1960</v>
      </c>
    </row>
    <row r="6" spans="1:5" ht="15.75" customHeight="1">
      <c r="A6" s="305"/>
      <c r="B6" s="306"/>
      <c r="C6" s="310"/>
      <c r="D6" s="8" t="s">
        <v>114</v>
      </c>
      <c r="E6" s="9">
        <v>1960</v>
      </c>
    </row>
    <row r="7" spans="1:5" ht="15.75" customHeight="1">
      <c r="A7" s="305"/>
      <c r="B7" s="306"/>
      <c r="C7" s="311"/>
      <c r="D7" s="8" t="s">
        <v>115</v>
      </c>
      <c r="E7" s="9">
        <v>1230</v>
      </c>
    </row>
    <row r="8" spans="1:5" ht="15.75" customHeight="1">
      <c r="A8" s="305"/>
      <c r="B8" s="306"/>
      <c r="C8" s="309" t="s">
        <v>135</v>
      </c>
      <c r="D8" s="8" t="s">
        <v>113</v>
      </c>
      <c r="E8" s="9">
        <v>1960</v>
      </c>
    </row>
    <row r="9" spans="1:5" ht="15.75" customHeight="1">
      <c r="A9" s="305"/>
      <c r="B9" s="306"/>
      <c r="C9" s="310"/>
      <c r="D9" s="8" t="s">
        <v>114</v>
      </c>
      <c r="E9" s="9">
        <v>1960</v>
      </c>
    </row>
    <row r="10" spans="1:5" ht="15.75" customHeight="1">
      <c r="A10" s="305"/>
      <c r="B10" s="306"/>
      <c r="C10" s="311"/>
      <c r="D10" s="8" t="s">
        <v>115</v>
      </c>
      <c r="E10" s="9">
        <v>1230</v>
      </c>
    </row>
    <row r="11" spans="1:5" ht="15.75" customHeight="1">
      <c r="A11" s="305"/>
      <c r="B11" s="306"/>
      <c r="C11" s="309" t="s">
        <v>136</v>
      </c>
      <c r="D11" s="8" t="s">
        <v>113</v>
      </c>
      <c r="E11" s="9">
        <v>1960</v>
      </c>
    </row>
    <row r="12" spans="1:5" ht="15.75" customHeight="1">
      <c r="A12" s="305"/>
      <c r="B12" s="306"/>
      <c r="C12" s="310"/>
      <c r="D12" s="8" t="s">
        <v>114</v>
      </c>
      <c r="E12" s="9">
        <v>1960</v>
      </c>
    </row>
    <row r="13" spans="1:5" ht="15.75" customHeight="1">
      <c r="A13" s="307"/>
      <c r="B13" s="308"/>
      <c r="C13" s="311"/>
      <c r="D13" s="8" t="s">
        <v>115</v>
      </c>
      <c r="E13" s="9">
        <v>1230</v>
      </c>
    </row>
    <row r="14" spans="1:5" ht="15.75" customHeight="1">
      <c r="A14" s="303" t="s">
        <v>116</v>
      </c>
      <c r="B14" s="304"/>
      <c r="C14" s="309" t="s">
        <v>137</v>
      </c>
      <c r="D14" s="10" t="s">
        <v>113</v>
      </c>
      <c r="E14" s="9">
        <v>1960</v>
      </c>
    </row>
    <row r="15" spans="1:5" ht="15.75" customHeight="1">
      <c r="A15" s="305"/>
      <c r="B15" s="306"/>
      <c r="C15" s="310"/>
      <c r="D15" s="10" t="s">
        <v>114</v>
      </c>
      <c r="E15" s="9">
        <v>1960</v>
      </c>
    </row>
    <row r="16" spans="1:5" ht="15.75" customHeight="1">
      <c r="A16" s="307"/>
      <c r="B16" s="308"/>
      <c r="C16" s="311"/>
      <c r="D16" s="8" t="s">
        <v>115</v>
      </c>
      <c r="E16" s="9">
        <v>1960</v>
      </c>
    </row>
    <row r="17" spans="1:5" ht="15.75" customHeight="1">
      <c r="A17" s="38"/>
      <c r="B17" s="39"/>
      <c r="C17" s="11" t="s">
        <v>117</v>
      </c>
      <c r="D17" s="12"/>
      <c r="E17" s="13"/>
    </row>
    <row r="18" spans="1:5" ht="15.75" customHeight="1">
      <c r="A18" s="40"/>
      <c r="B18" s="41"/>
      <c r="C18" s="309" t="s">
        <v>138</v>
      </c>
      <c r="D18" s="10" t="s">
        <v>113</v>
      </c>
      <c r="E18" s="9">
        <v>2900</v>
      </c>
    </row>
    <row r="19" spans="1:5" ht="15.75" customHeight="1">
      <c r="A19" s="40"/>
      <c r="B19" s="41"/>
      <c r="C19" s="311"/>
      <c r="D19" s="10" t="s">
        <v>114</v>
      </c>
      <c r="E19" s="9">
        <v>2900</v>
      </c>
    </row>
    <row r="20" spans="1:5" ht="15.75" customHeight="1">
      <c r="A20" s="40"/>
      <c r="B20" s="41"/>
      <c r="C20" s="309" t="s">
        <v>139</v>
      </c>
      <c r="D20" s="10" t="s">
        <v>113</v>
      </c>
      <c r="E20" s="9">
        <v>2900</v>
      </c>
    </row>
    <row r="21" spans="1:5" ht="15.75" customHeight="1">
      <c r="A21" s="42"/>
      <c r="B21" s="43"/>
      <c r="C21" s="311"/>
      <c r="D21" s="10" t="s">
        <v>114</v>
      </c>
      <c r="E21" s="9">
        <v>2900</v>
      </c>
    </row>
    <row r="22" spans="1:5" ht="15.75" customHeight="1">
      <c r="A22" s="44"/>
      <c r="B22" s="39"/>
      <c r="C22" s="14" t="s">
        <v>146</v>
      </c>
      <c r="D22" s="15"/>
      <c r="E22" s="16"/>
    </row>
    <row r="23" spans="1:5" ht="15.75" customHeight="1">
      <c r="A23" s="46"/>
      <c r="B23" s="41"/>
      <c r="C23" s="17" t="s">
        <v>140</v>
      </c>
      <c r="D23" s="18"/>
      <c r="E23" s="19">
        <v>30</v>
      </c>
    </row>
    <row r="24" spans="1:5" ht="15.75" customHeight="1">
      <c r="A24" s="46"/>
      <c r="B24" s="41"/>
      <c r="C24" s="17" t="s">
        <v>141</v>
      </c>
      <c r="D24" s="18"/>
      <c r="E24" s="301">
        <v>5</v>
      </c>
    </row>
    <row r="25" spans="1:5" ht="15.75" customHeight="1">
      <c r="A25" s="46"/>
      <c r="B25" s="41"/>
      <c r="C25" s="20" t="s">
        <v>142</v>
      </c>
      <c r="D25" s="21"/>
      <c r="E25" s="302"/>
    </row>
    <row r="26" spans="1:5" ht="15.75" customHeight="1">
      <c r="A26" s="46"/>
      <c r="B26" s="41"/>
      <c r="C26" s="17" t="s">
        <v>143</v>
      </c>
      <c r="D26" s="18"/>
      <c r="E26" s="301">
        <v>10</v>
      </c>
    </row>
    <row r="27" spans="1:5" ht="15.75" customHeight="1">
      <c r="A27" s="45"/>
      <c r="B27" s="43"/>
      <c r="C27" s="20" t="s">
        <v>144</v>
      </c>
      <c r="D27" s="21"/>
      <c r="E27" s="302"/>
    </row>
    <row r="28" spans="1:5" s="27" customFormat="1" ht="15.75" customHeight="1">
      <c r="A28" s="27" t="s">
        <v>145</v>
      </c>
      <c r="B28" s="28"/>
      <c r="C28" s="28"/>
      <c r="D28" s="29"/>
      <c r="E28" s="30"/>
    </row>
    <row r="29" spans="1:12" ht="15.75" customHeight="1">
      <c r="A29" s="27" t="s">
        <v>118</v>
      </c>
      <c r="F29" s="31"/>
      <c r="G29" s="31"/>
      <c r="H29" s="31"/>
      <c r="I29" s="31"/>
      <c r="J29" s="31"/>
      <c r="K29" s="32"/>
      <c r="L29" s="33"/>
    </row>
    <row r="30" spans="1:5" ht="15.75" customHeight="1">
      <c r="A30" s="27" t="s">
        <v>119</v>
      </c>
      <c r="B30" s="27"/>
      <c r="C30" s="27"/>
      <c r="D30" s="27"/>
      <c r="E30" s="27"/>
    </row>
    <row r="31" spans="1:5" s="27" customFormat="1" ht="15.75" customHeight="1">
      <c r="A31" s="27" t="s">
        <v>120</v>
      </c>
      <c r="B31" s="28"/>
      <c r="C31" s="28"/>
      <c r="D31" s="29"/>
      <c r="E31" s="30"/>
    </row>
    <row r="32" ht="15.75" customHeight="1">
      <c r="A32" s="27" t="s">
        <v>121</v>
      </c>
    </row>
    <row r="36" spans="1:5" ht="18">
      <c r="A36" s="47"/>
      <c r="B36" s="47"/>
      <c r="C36" s="47"/>
      <c r="D36" s="47"/>
      <c r="E36" s="47"/>
    </row>
    <row r="37" spans="1:5" ht="18">
      <c r="A37" s="34"/>
      <c r="B37" s="34"/>
      <c r="C37" s="34"/>
      <c r="D37" s="34"/>
      <c r="E37" s="34"/>
    </row>
    <row r="38" spans="1:5" ht="18">
      <c r="A38" s="48"/>
      <c r="B38" s="48"/>
      <c r="C38" s="48"/>
      <c r="D38" s="48"/>
      <c r="E38" s="48"/>
    </row>
    <row r="40" spans="1:5" s="27" customFormat="1" ht="18">
      <c r="A40" s="48"/>
      <c r="B40" s="47"/>
      <c r="C40" s="47"/>
      <c r="D40" s="47"/>
      <c r="E40" s="47"/>
    </row>
  </sheetData>
  <sheetProtection/>
  <mergeCells count="10">
    <mergeCell ref="E26:E27"/>
    <mergeCell ref="A5:B13"/>
    <mergeCell ref="A14:B16"/>
    <mergeCell ref="C5:C7"/>
    <mergeCell ref="C8:C10"/>
    <mergeCell ref="C11:C13"/>
    <mergeCell ref="C14:C16"/>
    <mergeCell ref="C18:C19"/>
    <mergeCell ref="E24:E25"/>
    <mergeCell ref="C20:C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.00390625" style="99" customWidth="1"/>
    <col min="2" max="2" width="63.8515625" style="119" bestFit="1" customWidth="1"/>
    <col min="3" max="3" width="41.8515625" style="100" customWidth="1"/>
    <col min="4" max="7" width="15.7109375" style="119" customWidth="1"/>
    <col min="8" max="16384" width="9.140625" style="119" customWidth="1"/>
  </cols>
  <sheetData>
    <row r="1" spans="1:7" ht="15.75" customHeight="1">
      <c r="A1" s="118" t="s">
        <v>122</v>
      </c>
      <c r="B1" s="118"/>
      <c r="C1" s="118"/>
      <c r="D1" s="118"/>
      <c r="E1" s="118"/>
      <c r="F1" s="118"/>
      <c r="G1" s="118"/>
    </row>
    <row r="2" spans="1:7" s="120" customFormat="1" ht="15.75" customHeight="1" thickBot="1">
      <c r="A2" s="95" t="s">
        <v>123</v>
      </c>
      <c r="B2" s="95"/>
      <c r="C2" s="95"/>
      <c r="D2" s="95"/>
      <c r="E2" s="95"/>
      <c r="F2" s="95"/>
      <c r="G2" s="95"/>
    </row>
    <row r="3" spans="1:7" ht="15.75" customHeight="1">
      <c r="A3" s="116"/>
      <c r="B3" s="121" t="s">
        <v>124</v>
      </c>
      <c r="C3" s="121" t="s">
        <v>125</v>
      </c>
      <c r="D3" s="121" t="s">
        <v>126</v>
      </c>
      <c r="E3" s="121" t="s">
        <v>113</v>
      </c>
      <c r="F3" s="121" t="s">
        <v>114</v>
      </c>
      <c r="G3" s="122" t="s">
        <v>115</v>
      </c>
    </row>
    <row r="4" spans="1:7" ht="15.75" customHeight="1" thickBot="1">
      <c r="A4" s="117"/>
      <c r="B4" s="123"/>
      <c r="C4" s="123"/>
      <c r="D4" s="123"/>
      <c r="E4" s="124"/>
      <c r="F4" s="124"/>
      <c r="G4" s="125"/>
    </row>
    <row r="5" spans="1:7" s="92" customFormat="1" ht="15.75" customHeight="1">
      <c r="A5" s="101">
        <v>3</v>
      </c>
      <c r="B5" s="107" t="s">
        <v>150</v>
      </c>
      <c r="C5" s="108" t="s">
        <v>127</v>
      </c>
      <c r="D5" s="126">
        <v>10500</v>
      </c>
      <c r="E5" s="126">
        <v>3500</v>
      </c>
      <c r="F5" s="126">
        <v>3500</v>
      </c>
      <c r="G5" s="127">
        <v>3500</v>
      </c>
    </row>
    <row r="6" spans="1:7" s="92" customFormat="1" ht="15.75" customHeight="1">
      <c r="A6" s="101">
        <v>20</v>
      </c>
      <c r="B6" s="107" t="s">
        <v>128</v>
      </c>
      <c r="C6" s="108" t="s">
        <v>129</v>
      </c>
      <c r="D6" s="113">
        <v>8100</v>
      </c>
      <c r="E6" s="114">
        <v>2700</v>
      </c>
      <c r="F6" s="114">
        <v>2700</v>
      </c>
      <c r="G6" s="115">
        <v>2700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2">
      <selection activeCell="C36" sqref="C36"/>
    </sheetView>
  </sheetViews>
  <sheetFormatPr defaultColWidth="9.140625" defaultRowHeight="12.75"/>
  <cols>
    <col min="1" max="1" width="4.00390625" style="111" customWidth="1"/>
    <col min="2" max="2" width="63.8515625" style="1" bestFit="1" customWidth="1"/>
    <col min="3" max="3" width="42.28125" style="112" customWidth="1"/>
    <col min="4" max="6" width="19.28125" style="1" customWidth="1"/>
    <col min="7" max="16384" width="9.140625" style="1" customWidth="1"/>
  </cols>
  <sheetData>
    <row r="1" spans="1:6" s="92" customFormat="1" ht="15.75" customHeight="1">
      <c r="A1" s="94" t="s">
        <v>130</v>
      </c>
      <c r="B1" s="94"/>
      <c r="C1" s="94"/>
      <c r="D1" s="94"/>
      <c r="E1" s="94"/>
      <c r="F1" s="94"/>
    </row>
    <row r="2" spans="1:6" s="96" customFormat="1" ht="15.75" customHeight="1">
      <c r="A2" s="312" t="s">
        <v>131</v>
      </c>
      <c r="B2" s="312"/>
      <c r="C2" s="312"/>
      <c r="D2" s="312"/>
      <c r="E2" s="312"/>
      <c r="F2" s="312"/>
    </row>
    <row r="3" spans="1:6" s="93" customFormat="1" ht="15.75" customHeight="1">
      <c r="A3" s="313" t="s">
        <v>132</v>
      </c>
      <c r="B3" s="313"/>
      <c r="C3" s="313"/>
      <c r="D3" s="313"/>
      <c r="E3" s="313"/>
      <c r="F3" s="313"/>
    </row>
    <row r="4" spans="1:6" s="93" customFormat="1" ht="15.75" customHeight="1" thickBot="1">
      <c r="A4" s="97" t="s">
        <v>133</v>
      </c>
      <c r="B4" s="97"/>
      <c r="C4" s="97"/>
      <c r="D4" s="98"/>
      <c r="E4" s="98"/>
      <c r="F4" s="98"/>
    </row>
    <row r="5" spans="1:6" s="93" customFormat="1" ht="15.75" customHeight="1">
      <c r="A5" s="314"/>
      <c r="B5" s="316" t="s">
        <v>124</v>
      </c>
      <c r="C5" s="318" t="s">
        <v>125</v>
      </c>
      <c r="D5" s="320" t="s">
        <v>113</v>
      </c>
      <c r="E5" s="320" t="s">
        <v>114</v>
      </c>
      <c r="F5" s="322" t="s">
        <v>115</v>
      </c>
    </row>
    <row r="6" spans="1:6" s="93" customFormat="1" ht="15.75" customHeight="1" thickBot="1">
      <c r="A6" s="315"/>
      <c r="B6" s="317"/>
      <c r="C6" s="319"/>
      <c r="D6" s="321"/>
      <c r="E6" s="321"/>
      <c r="F6" s="323"/>
    </row>
    <row r="7" spans="1:6" s="92" customFormat="1" ht="15.75" customHeight="1">
      <c r="A7" s="101">
        <v>3</v>
      </c>
      <c r="B7" s="102" t="s">
        <v>150</v>
      </c>
      <c r="C7" s="103" t="s">
        <v>127</v>
      </c>
      <c r="D7" s="104">
        <v>3500</v>
      </c>
      <c r="E7" s="105">
        <v>3500</v>
      </c>
      <c r="F7" s="106">
        <v>3000</v>
      </c>
    </row>
    <row r="8" spans="1:6" s="92" customFormat="1" ht="15.75" customHeight="1">
      <c r="A8" s="101">
        <v>20</v>
      </c>
      <c r="B8" s="107" t="s">
        <v>128</v>
      </c>
      <c r="C8" s="108" t="s">
        <v>129</v>
      </c>
      <c r="D8" s="104">
        <v>2700</v>
      </c>
      <c r="E8" s="109">
        <v>2700</v>
      </c>
      <c r="F8" s="110">
        <v>2700</v>
      </c>
    </row>
  </sheetData>
  <sheetProtection/>
  <mergeCells count="8"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6.28125" style="53" customWidth="1"/>
    <col min="2" max="2" width="8.8515625" style="49" customWidth="1"/>
    <col min="3" max="3" width="86.28125" style="49" customWidth="1"/>
    <col min="4" max="4" width="14.28125" style="49" customWidth="1"/>
    <col min="5" max="5" width="14.57421875" style="49" bestFit="1" customWidth="1"/>
    <col min="6" max="6" width="9.140625" style="49" customWidth="1"/>
    <col min="7" max="7" width="8.7109375" style="49" customWidth="1"/>
    <col min="8" max="8" width="9.140625" style="49" hidden="1" customWidth="1"/>
    <col min="9" max="11" width="9.140625" style="49" customWidth="1"/>
    <col min="12" max="12" width="32.28125" style="49" customWidth="1"/>
    <col min="13" max="13" width="20.140625" style="49" customWidth="1"/>
    <col min="14" max="14" width="13.8515625" style="49" customWidth="1"/>
    <col min="15" max="16384" width="9.140625" style="49" customWidth="1"/>
  </cols>
  <sheetData>
    <row r="1" spans="1:5" ht="18.75" customHeight="1">
      <c r="A1" s="328" t="s">
        <v>264</v>
      </c>
      <c r="B1" s="328"/>
      <c r="C1" s="328"/>
      <c r="D1" s="328"/>
      <c r="E1" s="328"/>
    </row>
    <row r="2" spans="1:5" ht="20.25" customHeight="1">
      <c r="A2" s="328"/>
      <c r="B2" s="328"/>
      <c r="C2" s="328"/>
      <c r="D2" s="328"/>
      <c r="E2" s="328"/>
    </row>
    <row r="3" spans="1:5" ht="19.5">
      <c r="A3" s="228"/>
      <c r="B3" s="228"/>
      <c r="C3" s="228"/>
      <c r="D3" s="228"/>
      <c r="E3" s="228"/>
    </row>
    <row r="4" ht="12.75">
      <c r="A4" s="229"/>
    </row>
    <row r="5" spans="1:5" ht="12.75">
      <c r="A5" s="329" t="s">
        <v>96</v>
      </c>
      <c r="B5" s="329"/>
      <c r="C5" s="329"/>
      <c r="D5" s="229"/>
      <c r="E5" s="229"/>
    </row>
    <row r="6" spans="2:5" ht="20.25" customHeight="1">
      <c r="B6" s="230"/>
      <c r="C6" s="230"/>
      <c r="D6" s="230"/>
      <c r="E6" s="53"/>
    </row>
    <row r="7" spans="1:5" ht="33" customHeight="1">
      <c r="A7" s="196" t="s">
        <v>49</v>
      </c>
      <c r="B7" s="231" t="s">
        <v>265</v>
      </c>
      <c r="C7" s="231"/>
      <c r="D7" s="197" t="s">
        <v>266</v>
      </c>
      <c r="E7" s="197" t="s">
        <v>267</v>
      </c>
    </row>
    <row r="8" spans="1:5" ht="19.5" customHeight="1">
      <c r="A8" s="232" t="s">
        <v>26</v>
      </c>
      <c r="B8" s="326" t="s">
        <v>19</v>
      </c>
      <c r="C8" s="326"/>
      <c r="D8" s="233"/>
      <c r="E8" s="393">
        <v>28.48</v>
      </c>
    </row>
    <row r="9" spans="1:5" ht="19.5" customHeight="1">
      <c r="A9" s="235" t="s">
        <v>27</v>
      </c>
      <c r="B9" s="326" t="s">
        <v>99</v>
      </c>
      <c r="C9" s="326"/>
      <c r="D9" s="233"/>
      <c r="E9" s="393">
        <v>20.19</v>
      </c>
    </row>
    <row r="10" spans="1:5" ht="19.5" customHeight="1">
      <c r="A10" s="232" t="s">
        <v>28</v>
      </c>
      <c r="B10" s="326" t="s">
        <v>36</v>
      </c>
      <c r="C10" s="326"/>
      <c r="D10" s="233"/>
      <c r="E10" s="234">
        <f>23.9*101.9%</f>
        <v>24.354100000000003</v>
      </c>
    </row>
    <row r="11" spans="1:5" ht="19.5" customHeight="1">
      <c r="A11" s="232" t="s">
        <v>29</v>
      </c>
      <c r="B11" s="326" t="s">
        <v>268</v>
      </c>
      <c r="C11" s="326"/>
      <c r="D11" s="233"/>
      <c r="E11" s="234">
        <f>6.6*101.9%</f>
        <v>6.7254000000000005</v>
      </c>
    </row>
    <row r="12" spans="1:5" ht="19.5" customHeight="1">
      <c r="A12" s="232" t="s">
        <v>30</v>
      </c>
      <c r="B12" s="326" t="s">
        <v>324</v>
      </c>
      <c r="C12" s="326"/>
      <c r="D12" s="233"/>
      <c r="E12" s="236"/>
    </row>
    <row r="13" spans="1:5" ht="15" customHeight="1">
      <c r="A13" s="237" t="s">
        <v>0</v>
      </c>
      <c r="B13" s="238" t="s">
        <v>325</v>
      </c>
      <c r="C13" s="238"/>
      <c r="D13" s="238"/>
      <c r="E13" s="236">
        <v>9.64</v>
      </c>
    </row>
    <row r="14" spans="1:5" ht="15" customHeight="1">
      <c r="A14" s="237" t="s">
        <v>1</v>
      </c>
      <c r="B14" s="238" t="s">
        <v>326</v>
      </c>
      <c r="C14" s="238"/>
      <c r="D14" s="238"/>
      <c r="E14" s="236">
        <v>4.55</v>
      </c>
    </row>
    <row r="15" spans="1:5" ht="15" customHeight="1">
      <c r="A15" s="237" t="s">
        <v>2</v>
      </c>
      <c r="B15" s="238" t="s">
        <v>327</v>
      </c>
      <c r="C15" s="238"/>
      <c r="D15" s="238"/>
      <c r="E15" s="236">
        <v>124.31</v>
      </c>
    </row>
    <row r="16" spans="1:5" ht="19.5" customHeight="1">
      <c r="A16" s="232" t="s">
        <v>31</v>
      </c>
      <c r="B16" s="326" t="s">
        <v>21</v>
      </c>
      <c r="C16" s="326"/>
      <c r="D16" s="239"/>
      <c r="E16" s="236"/>
    </row>
    <row r="17" spans="1:5" ht="15" customHeight="1">
      <c r="A17" s="237" t="s">
        <v>56</v>
      </c>
      <c r="B17" s="238" t="s">
        <v>50</v>
      </c>
      <c r="C17" s="238"/>
      <c r="D17" s="240">
        <v>40</v>
      </c>
      <c r="E17" s="241">
        <v>58.8</v>
      </c>
    </row>
    <row r="18" spans="1:5" ht="15" customHeight="1">
      <c r="A18" s="237" t="s">
        <v>57</v>
      </c>
      <c r="B18" s="238" t="s">
        <v>46</v>
      </c>
      <c r="C18" s="238"/>
      <c r="D18" s="240">
        <v>180</v>
      </c>
      <c r="E18" s="242">
        <v>264.6</v>
      </c>
    </row>
    <row r="19" spans="1:5" ht="15" customHeight="1">
      <c r="A19" s="237" t="s">
        <v>58</v>
      </c>
      <c r="B19" s="238" t="s">
        <v>53</v>
      </c>
      <c r="C19" s="238"/>
      <c r="D19" s="240">
        <v>250</v>
      </c>
      <c r="E19" s="242">
        <v>367.5</v>
      </c>
    </row>
    <row r="20" spans="1:5" ht="15" customHeight="1">
      <c r="A20" s="237" t="s">
        <v>59</v>
      </c>
      <c r="B20" s="238" t="s">
        <v>54</v>
      </c>
      <c r="C20" s="238"/>
      <c r="D20" s="240">
        <v>400</v>
      </c>
      <c r="E20" s="242">
        <v>588</v>
      </c>
    </row>
    <row r="21" spans="1:5" ht="15" customHeight="1">
      <c r="A21" s="237" t="s">
        <v>60</v>
      </c>
      <c r="B21" s="238" t="s">
        <v>55</v>
      </c>
      <c r="C21" s="238"/>
      <c r="D21" s="240">
        <v>40</v>
      </c>
      <c r="E21" s="242">
        <v>58.8</v>
      </c>
    </row>
    <row r="22" spans="1:5" ht="15" customHeight="1">
      <c r="A22" s="237" t="s">
        <v>61</v>
      </c>
      <c r="B22" s="238" t="s">
        <v>78</v>
      </c>
      <c r="C22" s="238"/>
      <c r="D22" s="240">
        <v>120</v>
      </c>
      <c r="E22" s="242">
        <v>176.4</v>
      </c>
    </row>
    <row r="23" spans="1:5" ht="15" customHeight="1">
      <c r="A23" s="237" t="s">
        <v>80</v>
      </c>
      <c r="B23" s="336" t="s">
        <v>81</v>
      </c>
      <c r="C23" s="337"/>
      <c r="D23" s="243">
        <v>240</v>
      </c>
      <c r="E23" s="242">
        <v>352.8</v>
      </c>
    </row>
    <row r="24" spans="1:5" ht="19.5" customHeight="1">
      <c r="A24" s="232" t="s">
        <v>32</v>
      </c>
      <c r="B24" s="326" t="s">
        <v>22</v>
      </c>
      <c r="C24" s="326"/>
      <c r="D24" s="239"/>
      <c r="E24" s="242"/>
    </row>
    <row r="25" spans="1:5" ht="15" customHeight="1">
      <c r="A25" s="237" t="s">
        <v>62</v>
      </c>
      <c r="B25" s="238" t="s">
        <v>23</v>
      </c>
      <c r="C25" s="238"/>
      <c r="D25" s="240">
        <v>3</v>
      </c>
      <c r="E25" s="242">
        <v>4.4</v>
      </c>
    </row>
    <row r="26" spans="1:5" ht="15" customHeight="1">
      <c r="A26" s="237" t="s">
        <v>63</v>
      </c>
      <c r="B26" s="238" t="s">
        <v>98</v>
      </c>
      <c r="C26" s="238"/>
      <c r="D26" s="240">
        <v>6</v>
      </c>
      <c r="E26" s="242">
        <v>8.8</v>
      </c>
    </row>
    <row r="27" spans="1:5" ht="15" customHeight="1">
      <c r="A27" s="237" t="s">
        <v>64</v>
      </c>
      <c r="B27" s="238" t="s">
        <v>89</v>
      </c>
      <c r="C27" s="238"/>
      <c r="D27" s="240"/>
      <c r="E27" s="242"/>
    </row>
    <row r="28" spans="1:5" ht="15" customHeight="1">
      <c r="A28" s="237" t="s">
        <v>65</v>
      </c>
      <c r="B28" s="238" t="s">
        <v>37</v>
      </c>
      <c r="C28" s="238"/>
      <c r="D28" s="240">
        <v>42</v>
      </c>
      <c r="E28" s="242">
        <v>61.7</v>
      </c>
    </row>
    <row r="29" spans="1:5" ht="19.5" customHeight="1">
      <c r="A29" s="232" t="s">
        <v>33</v>
      </c>
      <c r="B29" s="326" t="s">
        <v>47</v>
      </c>
      <c r="C29" s="326"/>
      <c r="D29" s="239"/>
      <c r="E29" s="242"/>
    </row>
    <row r="30" spans="1:5" ht="15" customHeight="1">
      <c r="A30" s="237" t="s">
        <v>67</v>
      </c>
      <c r="B30" s="238" t="s">
        <v>269</v>
      </c>
      <c r="C30" s="238"/>
      <c r="D30" s="240">
        <v>26</v>
      </c>
      <c r="E30" s="242">
        <v>38.2</v>
      </c>
    </row>
    <row r="31" spans="1:5" ht="15" customHeight="1">
      <c r="A31" s="237" t="s">
        <v>68</v>
      </c>
      <c r="B31" s="238" t="s">
        <v>38</v>
      </c>
      <c r="C31" s="238"/>
      <c r="D31" s="240">
        <v>57</v>
      </c>
      <c r="E31" s="242">
        <v>83.8</v>
      </c>
    </row>
    <row r="32" spans="1:5" ht="15" customHeight="1">
      <c r="A32" s="237" t="s">
        <v>69</v>
      </c>
      <c r="B32" s="238" t="s">
        <v>24</v>
      </c>
      <c r="C32" s="238"/>
      <c r="D32" s="240">
        <v>113</v>
      </c>
      <c r="E32" s="242">
        <v>166.1</v>
      </c>
    </row>
    <row r="33" spans="1:5" ht="15" customHeight="1">
      <c r="A33" s="237" t="s">
        <v>70</v>
      </c>
      <c r="B33" s="238" t="s">
        <v>328</v>
      </c>
      <c r="C33" s="238"/>
      <c r="D33" s="240">
        <v>60</v>
      </c>
      <c r="E33" s="242">
        <v>88.2</v>
      </c>
    </row>
    <row r="34" spans="1:5" ht="19.5" customHeight="1">
      <c r="A34" s="232" t="s">
        <v>34</v>
      </c>
      <c r="B34" s="326" t="s">
        <v>100</v>
      </c>
      <c r="C34" s="326"/>
      <c r="D34" s="239"/>
      <c r="E34" s="242"/>
    </row>
    <row r="35" spans="1:5" ht="15" customHeight="1">
      <c r="A35" s="237" t="s">
        <v>3</v>
      </c>
      <c r="B35" s="238" t="s">
        <v>79</v>
      </c>
      <c r="C35" s="238"/>
      <c r="D35" s="240">
        <v>5</v>
      </c>
      <c r="E35" s="242">
        <v>7.4</v>
      </c>
    </row>
    <row r="36" spans="1:5" ht="15" customHeight="1">
      <c r="A36" s="244" t="s">
        <v>4</v>
      </c>
      <c r="B36" s="238" t="s">
        <v>92</v>
      </c>
      <c r="C36" s="238"/>
      <c r="D36" s="240">
        <v>87</v>
      </c>
      <c r="E36" s="242">
        <v>127.9</v>
      </c>
    </row>
    <row r="37" spans="1:5" ht="15" customHeight="1">
      <c r="A37" s="237" t="s">
        <v>91</v>
      </c>
      <c r="B37" s="238" t="s">
        <v>90</v>
      </c>
      <c r="C37" s="238"/>
      <c r="D37" s="240">
        <v>6</v>
      </c>
      <c r="E37" s="242">
        <v>8.8</v>
      </c>
    </row>
    <row r="38" spans="1:5" ht="19.5" customHeight="1">
      <c r="A38" s="232" t="s">
        <v>6</v>
      </c>
      <c r="B38" s="326" t="s">
        <v>48</v>
      </c>
      <c r="C38" s="326"/>
      <c r="D38" s="239"/>
      <c r="E38" s="242"/>
    </row>
    <row r="39" spans="1:5" ht="15" customHeight="1">
      <c r="A39" s="237" t="s">
        <v>5</v>
      </c>
      <c r="B39" s="238" t="s">
        <v>101</v>
      </c>
      <c r="C39" s="238"/>
      <c r="D39" s="240">
        <v>417</v>
      </c>
      <c r="E39" s="242">
        <v>613</v>
      </c>
    </row>
    <row r="40" spans="1:5" ht="15" customHeight="1">
      <c r="A40" s="237" t="s">
        <v>7</v>
      </c>
      <c r="B40" s="238" t="s">
        <v>102</v>
      </c>
      <c r="C40" s="238"/>
      <c r="D40" s="240">
        <v>333</v>
      </c>
      <c r="E40" s="242">
        <v>489.5</v>
      </c>
    </row>
    <row r="41" spans="1:5" ht="15" customHeight="1">
      <c r="A41" s="244" t="s">
        <v>8</v>
      </c>
      <c r="B41" s="238" t="s">
        <v>103</v>
      </c>
      <c r="C41" s="238"/>
      <c r="D41" s="240">
        <v>626</v>
      </c>
      <c r="E41" s="242">
        <v>920.2</v>
      </c>
    </row>
    <row r="42" spans="1:5" ht="15" customHeight="1">
      <c r="A42" s="244" t="s">
        <v>95</v>
      </c>
      <c r="B42" s="238" t="s">
        <v>97</v>
      </c>
      <c r="C42" s="238"/>
      <c r="D42" s="240">
        <v>1836.734693877551</v>
      </c>
      <c r="E42" s="242">
        <v>2700</v>
      </c>
    </row>
    <row r="43" spans="1:5" ht="19.5" customHeight="1">
      <c r="A43" s="232" t="s">
        <v>9</v>
      </c>
      <c r="B43" s="326" t="s">
        <v>105</v>
      </c>
      <c r="C43" s="326"/>
      <c r="D43" s="239"/>
      <c r="E43" s="242"/>
    </row>
    <row r="44" spans="1:5" ht="15" customHeight="1">
      <c r="A44" s="237" t="s">
        <v>10</v>
      </c>
      <c r="B44" s="238" t="s">
        <v>39</v>
      </c>
      <c r="C44" s="238"/>
      <c r="D44" s="240">
        <v>1774</v>
      </c>
      <c r="E44" s="242">
        <v>2607.8</v>
      </c>
    </row>
    <row r="45" spans="1:5" ht="15" customHeight="1">
      <c r="A45" s="237" t="s">
        <v>11</v>
      </c>
      <c r="B45" s="238" t="s">
        <v>40</v>
      </c>
      <c r="C45" s="238"/>
      <c r="D45" s="240">
        <v>1419</v>
      </c>
      <c r="E45" s="242">
        <v>2085.9</v>
      </c>
    </row>
    <row r="46" spans="1:5" ht="15" customHeight="1">
      <c r="A46" s="237" t="s">
        <v>12</v>
      </c>
      <c r="B46" s="238" t="s">
        <v>41</v>
      </c>
      <c r="C46" s="238"/>
      <c r="D46" s="240">
        <v>584</v>
      </c>
      <c r="E46" s="242">
        <v>858.5</v>
      </c>
    </row>
    <row r="47" spans="1:5" ht="15" customHeight="1">
      <c r="A47" s="237" t="s">
        <v>13</v>
      </c>
      <c r="B47" s="238" t="s">
        <v>17</v>
      </c>
      <c r="C47" s="238"/>
      <c r="D47" s="240">
        <v>1774</v>
      </c>
      <c r="E47" s="242">
        <v>2607.8</v>
      </c>
    </row>
    <row r="48" spans="1:5" ht="15" customHeight="1">
      <c r="A48" s="237" t="s">
        <v>71</v>
      </c>
      <c r="B48" s="238" t="s">
        <v>42</v>
      </c>
      <c r="C48" s="238"/>
      <c r="D48" s="240">
        <v>1419</v>
      </c>
      <c r="E48" s="242">
        <v>2085.9</v>
      </c>
    </row>
    <row r="49" spans="1:5" ht="15" customHeight="1">
      <c r="A49" s="332" t="s">
        <v>83</v>
      </c>
      <c r="B49" s="330" t="s">
        <v>87</v>
      </c>
      <c r="C49" s="331"/>
      <c r="D49" s="245"/>
      <c r="E49" s="246"/>
    </row>
    <row r="50" spans="1:5" ht="15" customHeight="1">
      <c r="A50" s="333"/>
      <c r="B50" s="247"/>
      <c r="C50" s="248" t="s">
        <v>86</v>
      </c>
      <c r="D50" s="249">
        <v>1737</v>
      </c>
      <c r="E50" s="246">
        <v>2553.4</v>
      </c>
    </row>
    <row r="51" spans="1:5" ht="15" customHeight="1">
      <c r="A51" s="334"/>
      <c r="B51" s="250"/>
      <c r="C51" s="251" t="s">
        <v>85</v>
      </c>
      <c r="D51" s="245">
        <v>572</v>
      </c>
      <c r="E51" s="246">
        <v>840.8</v>
      </c>
    </row>
    <row r="52" spans="1:5" ht="19.5" customHeight="1">
      <c r="A52" s="232" t="s">
        <v>14</v>
      </c>
      <c r="B52" s="326" t="s">
        <v>25</v>
      </c>
      <c r="C52" s="326"/>
      <c r="D52" s="239"/>
      <c r="E52" s="242"/>
    </row>
    <row r="53" spans="1:5" ht="15" customHeight="1">
      <c r="A53" s="237" t="s">
        <v>15</v>
      </c>
      <c r="B53" s="238" t="s">
        <v>18</v>
      </c>
      <c r="C53" s="238"/>
      <c r="D53" s="240">
        <v>233</v>
      </c>
      <c r="E53" s="242">
        <v>342.5</v>
      </c>
    </row>
    <row r="54" spans="1:5" ht="15" customHeight="1">
      <c r="A54" s="244" t="s">
        <v>16</v>
      </c>
      <c r="B54" s="238" t="s">
        <v>82</v>
      </c>
      <c r="C54" s="238"/>
      <c r="D54" s="240">
        <v>200</v>
      </c>
      <c r="E54" s="242">
        <v>294</v>
      </c>
    </row>
    <row r="57" spans="1:5" ht="14.25">
      <c r="A57" s="252" t="s">
        <v>77</v>
      </c>
      <c r="B57" s="253"/>
      <c r="C57" s="253"/>
      <c r="D57" s="253"/>
      <c r="E57" s="254"/>
    </row>
    <row r="58" spans="1:5" ht="14.25">
      <c r="A58" s="255"/>
      <c r="B58" s="254"/>
      <c r="C58" s="254"/>
      <c r="D58" s="254"/>
      <c r="E58" s="254"/>
    </row>
    <row r="59" spans="1:5" ht="14.25">
      <c r="A59" s="255"/>
      <c r="B59" s="254" t="s">
        <v>72</v>
      </c>
      <c r="C59" s="254"/>
      <c r="D59" s="254"/>
      <c r="E59" s="254"/>
    </row>
    <row r="60" spans="1:5" ht="14.25">
      <c r="A60" s="256"/>
      <c r="B60" s="257" t="s">
        <v>66</v>
      </c>
      <c r="C60" s="258" t="s">
        <v>37</v>
      </c>
      <c r="D60" s="258"/>
      <c r="E60" s="254"/>
    </row>
    <row r="61" spans="1:5" ht="14.25">
      <c r="A61" s="256"/>
      <c r="B61" s="259" t="s">
        <v>93</v>
      </c>
      <c r="C61" s="258"/>
      <c r="D61" s="258"/>
      <c r="E61" s="254"/>
    </row>
    <row r="62" spans="1:5" ht="14.25">
      <c r="A62" s="256"/>
      <c r="B62" s="257" t="s">
        <v>3</v>
      </c>
      <c r="C62" s="258" t="s">
        <v>79</v>
      </c>
      <c r="D62" s="258"/>
      <c r="E62" s="254"/>
    </row>
    <row r="63" spans="1:5" ht="14.25">
      <c r="A63" s="256"/>
      <c r="B63" s="257" t="s">
        <v>4</v>
      </c>
      <c r="C63" s="258" t="s">
        <v>92</v>
      </c>
      <c r="D63" s="258"/>
      <c r="E63" s="254"/>
    </row>
    <row r="64" spans="1:5" ht="14.25">
      <c r="A64" s="256"/>
      <c r="B64" s="257" t="s">
        <v>91</v>
      </c>
      <c r="C64" s="258" t="s">
        <v>90</v>
      </c>
      <c r="D64" s="258"/>
      <c r="E64" s="254"/>
    </row>
    <row r="65" spans="1:5" ht="14.25">
      <c r="A65" s="256"/>
      <c r="B65" s="259" t="s">
        <v>104</v>
      </c>
      <c r="C65" s="258"/>
      <c r="D65" s="258"/>
      <c r="E65" s="254"/>
    </row>
    <row r="66" spans="1:5" ht="14.25">
      <c r="A66" s="256"/>
      <c r="B66" s="257" t="s">
        <v>10</v>
      </c>
      <c r="C66" s="258" t="s">
        <v>39</v>
      </c>
      <c r="D66" s="258"/>
      <c r="E66" s="254"/>
    </row>
    <row r="67" spans="1:5" ht="14.25">
      <c r="A67" s="256"/>
      <c r="B67" s="257" t="s">
        <v>11</v>
      </c>
      <c r="C67" s="258" t="s">
        <v>40</v>
      </c>
      <c r="D67" s="258"/>
      <c r="E67" s="254"/>
    </row>
    <row r="68" spans="1:5" ht="14.25">
      <c r="A68" s="256"/>
      <c r="B68" s="257" t="s">
        <v>12</v>
      </c>
      <c r="C68" s="258" t="s">
        <v>41</v>
      </c>
      <c r="D68" s="258"/>
      <c r="E68" s="254"/>
    </row>
    <row r="69" spans="1:5" ht="14.25">
      <c r="A69" s="256"/>
      <c r="B69" s="257" t="s">
        <v>13</v>
      </c>
      <c r="C69" s="258" t="s">
        <v>17</v>
      </c>
      <c r="D69" s="258"/>
      <c r="E69" s="254"/>
    </row>
    <row r="70" spans="1:5" ht="14.25">
      <c r="A70" s="256"/>
      <c r="B70" s="257" t="s">
        <v>71</v>
      </c>
      <c r="C70" s="258" t="s">
        <v>42</v>
      </c>
      <c r="D70" s="258"/>
      <c r="E70" s="254"/>
    </row>
    <row r="71" spans="1:5" ht="28.5">
      <c r="A71" s="256"/>
      <c r="B71" s="260" t="s">
        <v>83</v>
      </c>
      <c r="C71" s="261" t="s">
        <v>84</v>
      </c>
      <c r="D71" s="261"/>
      <c r="E71" s="254"/>
    </row>
    <row r="72" spans="1:5" ht="14.25">
      <c r="A72" s="256"/>
      <c r="B72" s="259" t="s">
        <v>73</v>
      </c>
      <c r="C72" s="258"/>
      <c r="D72" s="258"/>
      <c r="E72" s="254"/>
    </row>
    <row r="73" spans="1:5" ht="14.25">
      <c r="A73" s="256"/>
      <c r="B73" s="257" t="s">
        <v>15</v>
      </c>
      <c r="C73" s="258" t="s">
        <v>18</v>
      </c>
      <c r="D73" s="258"/>
      <c r="E73" s="254"/>
    </row>
    <row r="74" spans="1:5" ht="14.25">
      <c r="A74" s="256"/>
      <c r="B74" s="257" t="s">
        <v>16</v>
      </c>
      <c r="C74" s="258" t="s">
        <v>82</v>
      </c>
      <c r="D74" s="258"/>
      <c r="E74" s="254"/>
    </row>
    <row r="75" spans="1:5" ht="14.25">
      <c r="A75" s="256"/>
      <c r="B75" s="257"/>
      <c r="C75" s="258"/>
      <c r="D75" s="258"/>
      <c r="E75" s="254"/>
    </row>
    <row r="76" spans="1:5" ht="14.25">
      <c r="A76" s="255" t="s">
        <v>76</v>
      </c>
      <c r="B76" s="257"/>
      <c r="C76" s="258"/>
      <c r="D76" s="258"/>
      <c r="E76" s="254"/>
    </row>
    <row r="77" spans="1:5" ht="14.25">
      <c r="A77" s="256"/>
      <c r="B77" s="254"/>
      <c r="C77" s="254"/>
      <c r="D77" s="254"/>
      <c r="E77" s="254"/>
    </row>
    <row r="78" spans="1:5" ht="14.25">
      <c r="A78" s="262" t="s">
        <v>43</v>
      </c>
      <c r="B78" s="254"/>
      <c r="C78" s="254"/>
      <c r="D78" s="254"/>
      <c r="E78" s="254"/>
    </row>
    <row r="79" spans="1:5" ht="14.25">
      <c r="A79" s="255"/>
      <c r="B79" s="254"/>
      <c r="C79" s="254"/>
      <c r="D79" s="254"/>
      <c r="E79" s="254"/>
    </row>
    <row r="80" spans="1:5" ht="14.25">
      <c r="A80" s="263" t="s">
        <v>44</v>
      </c>
      <c r="B80" s="335" t="s">
        <v>74</v>
      </c>
      <c r="C80" s="335"/>
      <c r="D80" s="264"/>
      <c r="E80" s="254"/>
    </row>
    <row r="81" spans="1:5" ht="45" customHeight="1">
      <c r="A81" s="263" t="s">
        <v>51</v>
      </c>
      <c r="B81" s="327" t="s">
        <v>329</v>
      </c>
      <c r="C81" s="327"/>
      <c r="D81" s="265"/>
      <c r="E81" s="264"/>
    </row>
    <row r="82" spans="1:5" ht="14.25">
      <c r="A82" s="263" t="s">
        <v>45</v>
      </c>
      <c r="B82" s="335" t="s">
        <v>75</v>
      </c>
      <c r="C82" s="335"/>
      <c r="D82" s="264"/>
      <c r="E82" s="254"/>
    </row>
    <row r="83" spans="1:5" ht="14.25">
      <c r="A83" s="266"/>
      <c r="B83" s="324" t="s">
        <v>270</v>
      </c>
      <c r="C83" s="324"/>
      <c r="D83" s="267"/>
      <c r="E83" s="254"/>
    </row>
    <row r="84" spans="1:5" ht="14.25">
      <c r="A84" s="266"/>
      <c r="B84" s="324" t="s">
        <v>271</v>
      </c>
      <c r="C84" s="324"/>
      <c r="D84" s="267"/>
      <c r="E84" s="254"/>
    </row>
    <row r="85" spans="1:5" ht="14.25">
      <c r="A85" s="266"/>
      <c r="B85" s="324" t="s">
        <v>272</v>
      </c>
      <c r="C85" s="324"/>
      <c r="D85" s="267"/>
      <c r="E85" s="254"/>
    </row>
    <row r="86" spans="1:5" ht="14.25" customHeight="1">
      <c r="A86" s="266"/>
      <c r="B86" s="324" t="s">
        <v>273</v>
      </c>
      <c r="C86" s="324"/>
      <c r="D86" s="267"/>
      <c r="E86" s="254"/>
    </row>
    <row r="87" spans="1:5" ht="14.25">
      <c r="A87" s="266"/>
      <c r="B87" s="324" t="s">
        <v>274</v>
      </c>
      <c r="C87" s="324"/>
      <c r="D87" s="267"/>
      <c r="E87" s="254"/>
    </row>
    <row r="88" spans="1:5" ht="14.25">
      <c r="A88" s="266"/>
      <c r="B88" s="324" t="s">
        <v>275</v>
      </c>
      <c r="C88" s="324"/>
      <c r="D88" s="267"/>
      <c r="E88" s="254"/>
    </row>
    <row r="89" spans="1:5" ht="14.25">
      <c r="A89" s="266"/>
      <c r="B89" s="324" t="s">
        <v>276</v>
      </c>
      <c r="C89" s="324"/>
      <c r="D89" s="267"/>
      <c r="E89" s="254"/>
    </row>
    <row r="90" spans="1:5" ht="14.25">
      <c r="A90" s="266"/>
      <c r="B90" s="324" t="s">
        <v>277</v>
      </c>
      <c r="C90" s="324"/>
      <c r="D90" s="267"/>
      <c r="E90" s="254"/>
    </row>
    <row r="91" spans="1:5" ht="14.25">
      <c r="A91" s="266"/>
      <c r="B91" s="324" t="s">
        <v>278</v>
      </c>
      <c r="C91" s="324"/>
      <c r="D91" s="267"/>
      <c r="E91" s="254"/>
    </row>
    <row r="92" spans="1:5" ht="14.25">
      <c r="A92" s="266"/>
      <c r="B92" s="324" t="s">
        <v>279</v>
      </c>
      <c r="C92" s="324"/>
      <c r="D92" s="267"/>
      <c r="E92" s="254"/>
    </row>
    <row r="93" spans="1:5" ht="14.25">
      <c r="A93" s="266"/>
      <c r="B93" s="324" t="s">
        <v>280</v>
      </c>
      <c r="C93" s="324"/>
      <c r="D93" s="267"/>
      <c r="E93" s="254"/>
    </row>
    <row r="94" spans="1:5" ht="14.25">
      <c r="A94" s="266"/>
      <c r="B94" s="324" t="s">
        <v>281</v>
      </c>
      <c r="C94" s="324"/>
      <c r="D94" s="267"/>
      <c r="E94" s="254"/>
    </row>
    <row r="95" spans="1:5" ht="14.25">
      <c r="A95" s="266"/>
      <c r="B95" s="324" t="s">
        <v>282</v>
      </c>
      <c r="C95" s="324"/>
      <c r="D95" s="267"/>
      <c r="E95" s="254"/>
    </row>
    <row r="96" spans="1:5" ht="14.25">
      <c r="A96" s="266"/>
      <c r="B96" s="324" t="s">
        <v>283</v>
      </c>
      <c r="C96" s="324"/>
      <c r="D96" s="267"/>
      <c r="E96" s="254"/>
    </row>
    <row r="97" spans="1:5" ht="14.25">
      <c r="A97" s="266"/>
      <c r="B97" s="324" t="s">
        <v>284</v>
      </c>
      <c r="C97" s="324"/>
      <c r="D97" s="267"/>
      <c r="E97" s="254"/>
    </row>
    <row r="98" spans="1:5" ht="14.25">
      <c r="A98" s="266"/>
      <c r="B98" s="324" t="s">
        <v>285</v>
      </c>
      <c r="C98" s="324"/>
      <c r="D98" s="267"/>
      <c r="E98" s="254"/>
    </row>
    <row r="99" spans="1:5" ht="14.25">
      <c r="A99" s="266"/>
      <c r="B99" s="324" t="s">
        <v>286</v>
      </c>
      <c r="C99" s="324"/>
      <c r="D99" s="267"/>
      <c r="E99" s="254"/>
    </row>
    <row r="100" spans="1:5" ht="14.25">
      <c r="A100" s="266"/>
      <c r="B100" s="324" t="s">
        <v>287</v>
      </c>
      <c r="C100" s="324"/>
      <c r="D100" s="267"/>
      <c r="E100" s="254"/>
    </row>
    <row r="101" spans="1:5" ht="14.25">
      <c r="A101" s="266"/>
      <c r="B101" s="324" t="s">
        <v>288</v>
      </c>
      <c r="C101" s="324"/>
      <c r="D101" s="267"/>
      <c r="E101" s="254"/>
    </row>
    <row r="102" spans="1:5" ht="14.25">
      <c r="A102" s="266"/>
      <c r="B102" s="324" t="s">
        <v>289</v>
      </c>
      <c r="C102" s="324"/>
      <c r="D102" s="267"/>
      <c r="E102" s="254"/>
    </row>
    <row r="106" spans="3:4" ht="12.75">
      <c r="C106" s="53"/>
      <c r="D106" s="53"/>
    </row>
    <row r="110" spans="1:4" ht="12.75">
      <c r="A110" s="54"/>
      <c r="B110" s="325"/>
      <c r="C110" s="325"/>
      <c r="D110" s="55"/>
    </row>
  </sheetData>
  <sheetProtection/>
  <mergeCells count="41">
    <mergeCell ref="B94:C94"/>
    <mergeCell ref="B95:C95"/>
    <mergeCell ref="B96:C96"/>
    <mergeCell ref="B97:C97"/>
    <mergeCell ref="B88:C88"/>
    <mergeCell ref="B89:C89"/>
    <mergeCell ref="B90:C90"/>
    <mergeCell ref="B91:C91"/>
    <mergeCell ref="B93:C93"/>
    <mergeCell ref="B82:C82"/>
    <mergeCell ref="B83:C83"/>
    <mergeCell ref="B84:C84"/>
    <mergeCell ref="B85:C85"/>
    <mergeCell ref="B86:C86"/>
    <mergeCell ref="B87:C87"/>
    <mergeCell ref="B12:C12"/>
    <mergeCell ref="B16:C16"/>
    <mergeCell ref="B49:C49"/>
    <mergeCell ref="A49:A51"/>
    <mergeCell ref="B52:C52"/>
    <mergeCell ref="B80:C80"/>
    <mergeCell ref="B23:C23"/>
    <mergeCell ref="B24:C24"/>
    <mergeCell ref="B29:C29"/>
    <mergeCell ref="B34:C34"/>
    <mergeCell ref="A1:E2"/>
    <mergeCell ref="B8:C8"/>
    <mergeCell ref="A5:C5"/>
    <mergeCell ref="B9:C9"/>
    <mergeCell ref="B10:C10"/>
    <mergeCell ref="B11:C11"/>
    <mergeCell ref="B102:C102"/>
    <mergeCell ref="B110:C110"/>
    <mergeCell ref="B38:C38"/>
    <mergeCell ref="B43:C43"/>
    <mergeCell ref="B98:C98"/>
    <mergeCell ref="B99:C99"/>
    <mergeCell ref="B100:C100"/>
    <mergeCell ref="B101:C101"/>
    <mergeCell ref="B81:C81"/>
    <mergeCell ref="B92:C9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36">
      <selection activeCell="T63" sqref="T63"/>
    </sheetView>
  </sheetViews>
  <sheetFormatPr defaultColWidth="9.140625" defaultRowHeight="12.75"/>
  <cols>
    <col min="1" max="1" width="6.140625" style="128" customWidth="1"/>
    <col min="2" max="2" width="15.57421875" style="128" customWidth="1"/>
    <col min="3" max="3" width="15.421875" style="128" customWidth="1"/>
    <col min="4" max="4" width="18.8515625" style="128" customWidth="1"/>
    <col min="5" max="5" width="9.57421875" style="128" customWidth="1"/>
    <col min="6" max="8" width="12.8515625" style="129" hidden="1" customWidth="1"/>
    <col min="9" max="9" width="12.8515625" style="130" hidden="1" customWidth="1"/>
    <col min="10" max="10" width="12.8515625" style="129" hidden="1" customWidth="1"/>
    <col min="11" max="11" width="12.8515625" style="129" customWidth="1"/>
    <col min="12" max="12" width="11.57421875" style="49" bestFit="1" customWidth="1"/>
    <col min="13" max="16384" width="9.140625" style="49" customWidth="1"/>
  </cols>
  <sheetData>
    <row r="1" ht="15">
      <c r="A1" s="78"/>
    </row>
    <row r="2" spans="1:5" ht="12.75">
      <c r="A2" s="131"/>
      <c r="B2" s="131"/>
      <c r="C2" s="131"/>
      <c r="D2" s="131"/>
      <c r="E2" s="131"/>
    </row>
    <row r="3" spans="1:12" ht="18">
      <c r="A3" s="367" t="s">
        <v>151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5">
      <c r="A4" s="268"/>
      <c r="B4" s="269"/>
      <c r="C4" s="269"/>
      <c r="D4" s="269"/>
      <c r="E4" s="270"/>
      <c r="F4" s="270"/>
      <c r="G4" s="270"/>
      <c r="H4" s="270"/>
      <c r="I4" s="270"/>
      <c r="J4" s="270"/>
      <c r="K4" s="271"/>
      <c r="L4" s="270"/>
    </row>
    <row r="5" spans="1:12" ht="15">
      <c r="A5" s="268"/>
      <c r="B5" s="269"/>
      <c r="C5" s="269"/>
      <c r="D5" s="269"/>
      <c r="E5" s="270"/>
      <c r="F5" s="270"/>
      <c r="G5" s="270"/>
      <c r="H5" s="270"/>
      <c r="I5" s="270"/>
      <c r="J5" s="270"/>
      <c r="K5" s="271"/>
      <c r="L5" s="270"/>
    </row>
    <row r="6" spans="1:12" ht="14.25">
      <c r="A6" s="49" t="s">
        <v>96</v>
      </c>
      <c r="B6" s="272"/>
      <c r="C6" s="271"/>
      <c r="D6" s="273"/>
      <c r="E6" s="274"/>
      <c r="F6" s="274"/>
      <c r="G6" s="274"/>
      <c r="H6" s="274"/>
      <c r="I6" s="274"/>
      <c r="J6" s="274"/>
      <c r="K6" s="271"/>
      <c r="L6" s="274"/>
    </row>
    <row r="7" ht="12.75">
      <c r="A7" s="131"/>
    </row>
    <row r="8" spans="1:12" ht="42.75">
      <c r="A8" s="132"/>
      <c r="B8" s="133"/>
      <c r="C8" s="134"/>
      <c r="D8" s="134"/>
      <c r="E8" s="135"/>
      <c r="F8" s="136" t="s">
        <v>152</v>
      </c>
      <c r="G8" s="136" t="s">
        <v>153</v>
      </c>
      <c r="H8" s="136" t="s">
        <v>154</v>
      </c>
      <c r="I8" s="137" t="s">
        <v>155</v>
      </c>
      <c r="J8" s="138" t="s">
        <v>156</v>
      </c>
      <c r="K8" s="275" t="s">
        <v>320</v>
      </c>
      <c r="L8" s="139" t="s">
        <v>157</v>
      </c>
    </row>
    <row r="9" spans="1:12" ht="14.25">
      <c r="A9" s="140"/>
      <c r="B9" s="368" t="s">
        <v>158</v>
      </c>
      <c r="C9" s="369"/>
      <c r="D9" s="369"/>
      <c r="E9" s="369"/>
      <c r="F9" s="369"/>
      <c r="G9" s="369"/>
      <c r="H9" s="369"/>
      <c r="I9" s="369"/>
      <c r="J9" s="369"/>
      <c r="K9" s="369"/>
      <c r="L9" s="370"/>
    </row>
    <row r="10" spans="1:12" ht="14.25">
      <c r="A10" s="141"/>
      <c r="B10" s="371" t="s">
        <v>159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3"/>
    </row>
    <row r="11" spans="1:12" ht="14.25">
      <c r="A11" s="141"/>
      <c r="B11" s="276"/>
      <c r="C11" s="374" t="s">
        <v>160</v>
      </c>
      <c r="D11" s="374"/>
      <c r="E11" s="375"/>
      <c r="F11" s="277">
        <v>14.0097804</v>
      </c>
      <c r="G11" s="278">
        <f>F11*101.6%</f>
        <v>14.2339368864</v>
      </c>
      <c r="H11" s="279">
        <v>14.2339368864</v>
      </c>
      <c r="I11" s="278">
        <f>G11*101.8%</f>
        <v>14.4901477503552</v>
      </c>
      <c r="J11" s="278">
        <v>14.504381687241603</v>
      </c>
      <c r="K11" s="147">
        <f>ROUND(J11*101.9%,2)</f>
        <v>14.78</v>
      </c>
      <c r="L11" s="280">
        <v>0</v>
      </c>
    </row>
    <row r="12" spans="1:12" ht="14.25">
      <c r="A12" s="141"/>
      <c r="B12" s="276"/>
      <c r="C12" s="374" t="s">
        <v>161</v>
      </c>
      <c r="D12" s="374"/>
      <c r="E12" s="375"/>
      <c r="F12" s="277">
        <v>14.0097804</v>
      </c>
      <c r="G12" s="278">
        <f>F12*101.6%</f>
        <v>14.2339368864</v>
      </c>
      <c r="H12" s="279">
        <v>14.2339368864</v>
      </c>
      <c r="I12" s="278">
        <f>G12*101.8%</f>
        <v>14.4901477503552</v>
      </c>
      <c r="J12" s="278">
        <v>14.504381687241603</v>
      </c>
      <c r="K12" s="147">
        <f>ROUND(J12*101.9%,2)</f>
        <v>14.78</v>
      </c>
      <c r="L12" s="280">
        <v>0</v>
      </c>
    </row>
    <row r="13" spans="1:12" ht="14.25">
      <c r="A13" s="149"/>
      <c r="B13" s="281"/>
      <c r="C13" s="282" t="s">
        <v>162</v>
      </c>
      <c r="D13" s="282"/>
      <c r="E13" s="283"/>
      <c r="F13" s="277">
        <v>14.0097804</v>
      </c>
      <c r="G13" s="278">
        <f>F13*101.6%</f>
        <v>14.2339368864</v>
      </c>
      <c r="H13" s="279">
        <v>14.2339368864</v>
      </c>
      <c r="I13" s="278">
        <f>G13*101.8%</f>
        <v>14.4901477503552</v>
      </c>
      <c r="J13" s="278">
        <v>14.504381687241603</v>
      </c>
      <c r="K13" s="147">
        <f>ROUND(J13*101.9%,2)</f>
        <v>14.78</v>
      </c>
      <c r="L13" s="280">
        <v>0</v>
      </c>
    </row>
    <row r="14" spans="1:12" ht="14.25">
      <c r="A14" s="284"/>
      <c r="B14" s="285"/>
      <c r="C14" s="285"/>
      <c r="D14" s="285"/>
      <c r="E14" s="285"/>
      <c r="F14" s="286"/>
      <c r="G14" s="286"/>
      <c r="H14" s="287"/>
      <c r="I14" s="286"/>
      <c r="J14" s="287"/>
      <c r="K14" s="151"/>
      <c r="L14" s="288"/>
    </row>
    <row r="15" spans="1:12" ht="12.75">
      <c r="A15" s="376" t="s">
        <v>163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</row>
    <row r="16" spans="1:12" ht="18.75" customHeight="1">
      <c r="A16" s="376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</row>
    <row r="17" spans="1:12" ht="18.75" customHeight="1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90"/>
      <c r="L17" s="289"/>
    </row>
    <row r="18" spans="1:12" ht="18.75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90"/>
      <c r="L18" s="289"/>
    </row>
    <row r="21" spans="1:12" s="152" customFormat="1" ht="15.75" customHeight="1">
      <c r="A21" s="363" t="s">
        <v>164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</row>
    <row r="22" spans="1:12" s="152" customFormat="1" ht="15.75" customHeight="1">
      <c r="A22" s="363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</row>
    <row r="23" spans="1:12" s="152" customFormat="1" ht="15">
      <c r="A23" s="268"/>
      <c r="B23" s="291"/>
      <c r="C23" s="291"/>
      <c r="D23" s="291"/>
      <c r="E23" s="291"/>
      <c r="F23" s="291"/>
      <c r="G23" s="291"/>
      <c r="H23" s="291"/>
      <c r="I23" s="291"/>
      <c r="J23" s="291"/>
      <c r="K23" s="292"/>
      <c r="L23" s="291"/>
    </row>
    <row r="24" spans="1:12" s="152" customFormat="1" ht="12.75">
      <c r="A24" s="128" t="s">
        <v>165</v>
      </c>
      <c r="B24" s="128"/>
      <c r="C24" s="128"/>
      <c r="D24" s="128"/>
      <c r="E24" s="128"/>
      <c r="F24" s="154"/>
      <c r="G24" s="154"/>
      <c r="H24" s="151"/>
      <c r="I24" s="154"/>
      <c r="J24" s="151"/>
      <c r="K24" s="151"/>
      <c r="L24" s="155"/>
    </row>
    <row r="25" spans="1:12" s="152" customFormat="1" ht="12.75">
      <c r="A25" s="128" t="s">
        <v>166</v>
      </c>
      <c r="B25" s="128"/>
      <c r="C25" s="128"/>
      <c r="D25" s="128"/>
      <c r="E25" s="128"/>
      <c r="F25" s="154"/>
      <c r="G25" s="154"/>
      <c r="H25" s="151"/>
      <c r="I25" s="154"/>
      <c r="J25" s="151"/>
      <c r="K25" s="151"/>
      <c r="L25" s="155"/>
    </row>
    <row r="26" spans="1:12" s="152" customFormat="1" ht="12.75">
      <c r="A26" s="128" t="s">
        <v>167</v>
      </c>
      <c r="B26" s="128"/>
      <c r="C26" s="128"/>
      <c r="D26" s="128"/>
      <c r="E26" s="128"/>
      <c r="F26" s="154"/>
      <c r="G26" s="154"/>
      <c r="H26" s="151"/>
      <c r="I26" s="154"/>
      <c r="J26" s="151"/>
      <c r="K26" s="151"/>
      <c r="L26" s="155"/>
    </row>
    <row r="27" spans="1:12" s="152" customFormat="1" ht="12.75">
      <c r="A27" s="364" t="s">
        <v>168</v>
      </c>
      <c r="B27" s="364"/>
      <c r="C27" s="364"/>
      <c r="D27" s="364"/>
      <c r="E27" s="364"/>
      <c r="F27" s="154"/>
      <c r="G27" s="154"/>
      <c r="H27" s="151"/>
      <c r="I27" s="154"/>
      <c r="J27" s="151"/>
      <c r="K27" s="151"/>
      <c r="L27" s="155"/>
    </row>
    <row r="28" spans="1:12" s="152" customFormat="1" ht="12.75">
      <c r="A28" s="364"/>
      <c r="B28" s="364"/>
      <c r="C28" s="364"/>
      <c r="D28" s="364"/>
      <c r="E28" s="364"/>
      <c r="F28" s="154"/>
      <c r="G28" s="154"/>
      <c r="H28" s="151"/>
      <c r="I28" s="154"/>
      <c r="J28" s="151"/>
      <c r="K28" s="151"/>
      <c r="L28" s="155"/>
    </row>
    <row r="29" spans="1:12" s="152" customFormat="1" ht="12.75">
      <c r="A29" s="156"/>
      <c r="B29" s="156"/>
      <c r="C29" s="156"/>
      <c r="D29" s="156"/>
      <c r="E29" s="156"/>
      <c r="F29" s="154"/>
      <c r="G29" s="154"/>
      <c r="H29" s="151"/>
      <c r="I29" s="154"/>
      <c r="J29" s="151"/>
      <c r="K29" s="151"/>
      <c r="L29" s="155"/>
    </row>
    <row r="30" spans="1:12" s="152" customFormat="1" ht="39">
      <c r="A30" s="157"/>
      <c r="B30" s="293"/>
      <c r="C30" s="143"/>
      <c r="D30" s="143"/>
      <c r="E30" s="144"/>
      <c r="F30" s="160" t="s">
        <v>152</v>
      </c>
      <c r="G30" s="160" t="s">
        <v>153</v>
      </c>
      <c r="H30" s="160" t="s">
        <v>154</v>
      </c>
      <c r="I30" s="161" t="s">
        <v>155</v>
      </c>
      <c r="J30" s="275" t="s">
        <v>156</v>
      </c>
      <c r="K30" s="275" t="s">
        <v>321</v>
      </c>
      <c r="L30" s="162" t="s">
        <v>157</v>
      </c>
    </row>
    <row r="31" spans="1:12" ht="12.75">
      <c r="A31" s="163" t="s">
        <v>169</v>
      </c>
      <c r="B31" s="365" t="s">
        <v>158</v>
      </c>
      <c r="C31" s="365"/>
      <c r="D31" s="365"/>
      <c r="E31" s="365"/>
      <c r="F31" s="365"/>
      <c r="G31" s="365"/>
      <c r="H31" s="365"/>
      <c r="I31" s="365"/>
      <c r="J31" s="365"/>
      <c r="K31" s="365"/>
      <c r="L31" s="365"/>
    </row>
    <row r="32" spans="1:12" ht="12.75">
      <c r="A32" s="164"/>
      <c r="B32" s="352" t="s">
        <v>159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4"/>
    </row>
    <row r="33" spans="1:12" ht="12.75">
      <c r="A33" s="164"/>
      <c r="B33" s="142"/>
      <c r="C33" s="158" t="s">
        <v>170</v>
      </c>
      <c r="D33" s="158"/>
      <c r="E33" s="159"/>
      <c r="F33" s="145"/>
      <c r="G33" s="146"/>
      <c r="H33" s="147"/>
      <c r="I33" s="146"/>
      <c r="J33" s="147"/>
      <c r="K33" s="147"/>
      <c r="L33" s="148">
        <v>0</v>
      </c>
    </row>
    <row r="34" spans="1:12" ht="12.75">
      <c r="A34" s="164"/>
      <c r="B34" s="142"/>
      <c r="C34" s="158" t="s">
        <v>171</v>
      </c>
      <c r="D34" s="158"/>
      <c r="E34" s="159"/>
      <c r="F34" s="145"/>
      <c r="G34" s="146"/>
      <c r="H34" s="147"/>
      <c r="I34" s="146"/>
      <c r="J34" s="147"/>
      <c r="K34" s="147"/>
      <c r="L34" s="148">
        <v>0</v>
      </c>
    </row>
    <row r="35" spans="1:12" ht="12.75">
      <c r="A35" s="164"/>
      <c r="B35" s="142"/>
      <c r="C35" s="366" t="s">
        <v>172</v>
      </c>
      <c r="D35" s="366"/>
      <c r="E35" s="159"/>
      <c r="F35" s="145"/>
      <c r="G35" s="146"/>
      <c r="H35" s="147"/>
      <c r="I35" s="146"/>
      <c r="J35" s="147"/>
      <c r="K35" s="147"/>
      <c r="L35" s="148">
        <v>0</v>
      </c>
    </row>
    <row r="36" spans="1:12" ht="12.75">
      <c r="A36" s="164"/>
      <c r="B36" s="142"/>
      <c r="C36" s="362" t="s">
        <v>173</v>
      </c>
      <c r="D36" s="362"/>
      <c r="E36" s="159"/>
      <c r="F36" s="145"/>
      <c r="G36" s="146"/>
      <c r="H36" s="147"/>
      <c r="I36" s="146"/>
      <c r="J36" s="147"/>
      <c r="K36" s="147"/>
      <c r="L36" s="148">
        <v>0</v>
      </c>
    </row>
    <row r="37" spans="1:12" ht="12.75">
      <c r="A37" s="164"/>
      <c r="B37" s="142"/>
      <c r="C37" s="158" t="s">
        <v>174</v>
      </c>
      <c r="D37" s="158"/>
      <c r="E37" s="159"/>
      <c r="F37" s="145"/>
      <c r="G37" s="146"/>
      <c r="H37" s="147"/>
      <c r="I37" s="146"/>
      <c r="J37" s="147"/>
      <c r="K37" s="147"/>
      <c r="L37" s="148">
        <v>0</v>
      </c>
    </row>
    <row r="38" spans="1:12" ht="12.75">
      <c r="A38" s="164"/>
      <c r="B38" s="352" t="s">
        <v>175</v>
      </c>
      <c r="C38" s="353"/>
      <c r="D38" s="353"/>
      <c r="E38" s="353"/>
      <c r="F38" s="353"/>
      <c r="G38" s="353"/>
      <c r="H38" s="353"/>
      <c r="I38" s="353"/>
      <c r="J38" s="353"/>
      <c r="K38" s="353"/>
      <c r="L38" s="354"/>
    </row>
    <row r="39" spans="1:12" ht="12.75">
      <c r="A39" s="164"/>
      <c r="B39" s="142"/>
      <c r="C39" s="158" t="s">
        <v>176</v>
      </c>
      <c r="D39" s="158"/>
      <c r="E39" s="159"/>
      <c r="F39" s="145"/>
      <c r="G39" s="146"/>
      <c r="H39" s="147"/>
      <c r="I39" s="146"/>
      <c r="J39" s="147"/>
      <c r="K39" s="147"/>
      <c r="L39" s="148">
        <v>0</v>
      </c>
    </row>
    <row r="40" spans="1:12" ht="12.75">
      <c r="A40" s="164"/>
      <c r="B40" s="142"/>
      <c r="C40" s="362" t="s">
        <v>173</v>
      </c>
      <c r="D40" s="362"/>
      <c r="E40" s="159"/>
      <c r="F40" s="145"/>
      <c r="G40" s="146"/>
      <c r="H40" s="147"/>
      <c r="I40" s="146"/>
      <c r="J40" s="147"/>
      <c r="K40" s="147"/>
      <c r="L40" s="148">
        <v>0</v>
      </c>
    </row>
    <row r="41" spans="1:12" ht="12.75">
      <c r="A41" s="164"/>
      <c r="B41" s="352" t="s">
        <v>177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4"/>
    </row>
    <row r="42" spans="1:12" ht="12.75">
      <c r="A42" s="164"/>
      <c r="B42" s="142"/>
      <c r="C42" s="158" t="s">
        <v>176</v>
      </c>
      <c r="D42" s="158"/>
      <c r="E42" s="159"/>
      <c r="F42" s="145"/>
      <c r="G42" s="146"/>
      <c r="H42" s="147"/>
      <c r="I42" s="146"/>
      <c r="J42" s="147"/>
      <c r="K42" s="147"/>
      <c r="L42" s="148">
        <v>0</v>
      </c>
    </row>
    <row r="43" spans="1:12" ht="12.75">
      <c r="A43" s="164"/>
      <c r="B43" s="142"/>
      <c r="C43" s="362" t="s">
        <v>173</v>
      </c>
      <c r="D43" s="362"/>
      <c r="E43" s="159"/>
      <c r="F43" s="145"/>
      <c r="G43" s="146"/>
      <c r="H43" s="147"/>
      <c r="I43" s="146"/>
      <c r="J43" s="147"/>
      <c r="K43" s="147"/>
      <c r="L43" s="148">
        <v>0</v>
      </c>
    </row>
    <row r="44" spans="1:12" ht="12.75">
      <c r="A44" s="164"/>
      <c r="B44" s="352" t="s">
        <v>178</v>
      </c>
      <c r="C44" s="353"/>
      <c r="D44" s="353"/>
      <c r="E44" s="353"/>
      <c r="F44" s="353"/>
      <c r="G44" s="353"/>
      <c r="H44" s="353"/>
      <c r="I44" s="353"/>
      <c r="J44" s="353"/>
      <c r="K44" s="353"/>
      <c r="L44" s="354"/>
    </row>
    <row r="45" spans="1:12" ht="12.75">
      <c r="A45" s="164"/>
      <c r="B45" s="142"/>
      <c r="C45" s="158" t="s">
        <v>176</v>
      </c>
      <c r="D45" s="158"/>
      <c r="E45" s="159"/>
      <c r="F45" s="145"/>
      <c r="G45" s="146"/>
      <c r="H45" s="147"/>
      <c r="I45" s="146"/>
      <c r="J45" s="147"/>
      <c r="K45" s="147"/>
      <c r="L45" s="148">
        <v>0</v>
      </c>
    </row>
    <row r="46" spans="1:12" ht="12.75">
      <c r="A46" s="165"/>
      <c r="B46" s="150"/>
      <c r="C46" s="339" t="s">
        <v>173</v>
      </c>
      <c r="D46" s="339"/>
      <c r="E46" s="144"/>
      <c r="F46" s="145"/>
      <c r="G46" s="146"/>
      <c r="H46" s="147"/>
      <c r="I46" s="146"/>
      <c r="J46" s="147"/>
      <c r="K46" s="147"/>
      <c r="L46" s="148">
        <v>0</v>
      </c>
    </row>
    <row r="47" spans="1:12" ht="12.75">
      <c r="A47" s="342" t="s">
        <v>179</v>
      </c>
      <c r="B47" s="359" t="s">
        <v>180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1"/>
    </row>
    <row r="48" spans="1:12" ht="12.75">
      <c r="A48" s="343"/>
      <c r="B48" s="338" t="s">
        <v>181</v>
      </c>
      <c r="C48" s="339"/>
      <c r="D48" s="339"/>
      <c r="E48" s="144"/>
      <c r="F48" s="145">
        <v>5.4366312</v>
      </c>
      <c r="G48" s="146">
        <f>F48*101.6%</f>
        <v>5.5236172992</v>
      </c>
      <c r="H48" s="147">
        <v>5.5236172992</v>
      </c>
      <c r="I48" s="146">
        <f>G48*101.8%</f>
        <v>5.6230424105856</v>
      </c>
      <c r="J48" s="146">
        <v>5.6285660278848</v>
      </c>
      <c r="K48" s="147">
        <f>ROUND(J48*101.9%,2)</f>
        <v>5.74</v>
      </c>
      <c r="L48" s="148">
        <v>0</v>
      </c>
    </row>
    <row r="49" spans="1:12" ht="12.75">
      <c r="A49" s="344"/>
      <c r="B49" s="338" t="s">
        <v>182</v>
      </c>
      <c r="C49" s="339"/>
      <c r="D49" s="143"/>
      <c r="E49" s="144"/>
      <c r="F49" s="145">
        <v>0.23001132</v>
      </c>
      <c r="G49" s="146">
        <f>F49*101.6%</f>
        <v>0.23369150112</v>
      </c>
      <c r="H49" s="147">
        <v>0.23369150112</v>
      </c>
      <c r="I49" s="146">
        <f>G49*101.8%</f>
        <v>0.23789794814016002</v>
      </c>
      <c r="J49" s="146">
        <v>0.23813163964128004</v>
      </c>
      <c r="K49" s="147">
        <f>ROUND(J49*101.9%,2)</f>
        <v>0.24</v>
      </c>
      <c r="L49" s="148">
        <v>0</v>
      </c>
    </row>
    <row r="50" spans="1:12" ht="12.75">
      <c r="A50" s="342" t="s">
        <v>183</v>
      </c>
      <c r="B50" s="359" t="s">
        <v>184</v>
      </c>
      <c r="C50" s="360"/>
      <c r="D50" s="360"/>
      <c r="E50" s="360"/>
      <c r="F50" s="360"/>
      <c r="G50" s="360"/>
      <c r="H50" s="360"/>
      <c r="I50" s="360"/>
      <c r="J50" s="360"/>
      <c r="K50" s="360"/>
      <c r="L50" s="361"/>
    </row>
    <row r="51" spans="1:12" ht="12.75">
      <c r="A51" s="343"/>
      <c r="B51" s="338" t="s">
        <v>185</v>
      </c>
      <c r="C51" s="339"/>
      <c r="D51" s="143"/>
      <c r="E51" s="144"/>
      <c r="F51" s="145">
        <v>3.38743944</v>
      </c>
      <c r="G51" s="146">
        <f>F51*101.6%</f>
        <v>3.44163847104</v>
      </c>
      <c r="H51" s="147">
        <v>3.44163847104</v>
      </c>
      <c r="I51" s="146">
        <f>G51*101.8%</f>
        <v>3.50358796351872</v>
      </c>
      <c r="J51" s="146">
        <v>0.45</v>
      </c>
      <c r="K51" s="147">
        <f>ROUND(J51*101.9%,2)</f>
        <v>0.46</v>
      </c>
      <c r="L51" s="148">
        <v>0</v>
      </c>
    </row>
    <row r="52" spans="1:12" ht="12.75">
      <c r="A52" s="343"/>
      <c r="B52" s="338" t="s">
        <v>186</v>
      </c>
      <c r="C52" s="339"/>
      <c r="D52" s="143"/>
      <c r="E52" s="144"/>
      <c r="F52" s="145">
        <v>7.224446459999999</v>
      </c>
      <c r="G52" s="146">
        <f>F52*101.6%</f>
        <v>7.340037603359999</v>
      </c>
      <c r="H52" s="147">
        <v>7.340037603359999</v>
      </c>
      <c r="I52" s="146">
        <f>G52*101.8%</f>
        <v>7.472158280220479</v>
      </c>
      <c r="J52" s="146">
        <v>0.9</v>
      </c>
      <c r="K52" s="147">
        <f>ROUND(J52*101.9%,2)</f>
        <v>0.92</v>
      </c>
      <c r="L52" s="148">
        <v>0</v>
      </c>
    </row>
    <row r="53" spans="1:12" ht="12.75">
      <c r="A53" s="343"/>
      <c r="B53" s="338" t="s">
        <v>187</v>
      </c>
      <c r="C53" s="339"/>
      <c r="D53" s="143"/>
      <c r="E53" s="144"/>
      <c r="F53" s="145">
        <v>13.54975776</v>
      </c>
      <c r="G53" s="146">
        <f>F53*101.6%</f>
        <v>13.76655388416</v>
      </c>
      <c r="H53" s="147">
        <v>13.76655388416</v>
      </c>
      <c r="I53" s="146">
        <f>G53*101.8%</f>
        <v>14.01435185407488</v>
      </c>
      <c r="J53" s="146">
        <v>1.95</v>
      </c>
      <c r="K53" s="147">
        <f>ROUND(J53*101.9%,2)</f>
        <v>1.99</v>
      </c>
      <c r="L53" s="148">
        <v>0</v>
      </c>
    </row>
    <row r="54" spans="1:12" ht="12.75">
      <c r="A54" s="344"/>
      <c r="B54" s="338" t="s">
        <v>188</v>
      </c>
      <c r="C54" s="339"/>
      <c r="D54" s="143"/>
      <c r="E54" s="144"/>
      <c r="F54" s="145"/>
      <c r="G54" s="146"/>
      <c r="H54" s="147"/>
      <c r="I54" s="146"/>
      <c r="J54" s="147"/>
      <c r="K54" s="147"/>
      <c r="L54" s="148">
        <v>0</v>
      </c>
    </row>
    <row r="55" spans="1:12" ht="12.75">
      <c r="A55" s="342" t="s">
        <v>189</v>
      </c>
      <c r="B55" s="359" t="s">
        <v>190</v>
      </c>
      <c r="C55" s="360"/>
      <c r="D55" s="360"/>
      <c r="E55" s="360"/>
      <c r="F55" s="360"/>
      <c r="G55" s="360"/>
      <c r="H55" s="360"/>
      <c r="I55" s="360"/>
      <c r="J55" s="360"/>
      <c r="K55" s="360"/>
      <c r="L55" s="361"/>
    </row>
    <row r="56" spans="1:12" ht="12.75">
      <c r="A56" s="343"/>
      <c r="B56" s="169" t="s">
        <v>191</v>
      </c>
      <c r="D56" s="169"/>
      <c r="E56" s="144"/>
      <c r="F56" s="145"/>
      <c r="G56" s="146"/>
      <c r="H56" s="147"/>
      <c r="I56" s="146"/>
      <c r="J56" s="147"/>
      <c r="K56" s="147"/>
      <c r="L56" s="148">
        <v>0</v>
      </c>
    </row>
    <row r="57" spans="1:12" ht="12.75">
      <c r="A57" s="343"/>
      <c r="B57" s="150" t="s">
        <v>192</v>
      </c>
      <c r="C57" s="143"/>
      <c r="D57" s="143"/>
      <c r="E57" s="144"/>
      <c r="F57" s="145">
        <v>5.4366312</v>
      </c>
      <c r="G57" s="146">
        <f>F57*101.6%</f>
        <v>5.5236172992</v>
      </c>
      <c r="H57" s="147">
        <v>5.5236172992</v>
      </c>
      <c r="I57" s="146">
        <f>G57*101.8%</f>
        <v>5.6230424105856</v>
      </c>
      <c r="J57" s="146">
        <v>5.6285660278848</v>
      </c>
      <c r="K57" s="147">
        <f>ROUND(J57*101.9%,2)</f>
        <v>5.74</v>
      </c>
      <c r="L57" s="148">
        <v>0</v>
      </c>
    </row>
    <row r="58" spans="1:12" ht="12.75">
      <c r="A58" s="344"/>
      <c r="B58" s="150" t="s">
        <v>193</v>
      </c>
      <c r="C58" s="143"/>
      <c r="D58" s="143"/>
      <c r="E58" s="144"/>
      <c r="F58" s="145">
        <v>14.427982799999999</v>
      </c>
      <c r="G58" s="146">
        <f>F58*101.6%</f>
        <v>14.658830524799999</v>
      </c>
      <c r="H58" s="147">
        <v>14.658830524799999</v>
      </c>
      <c r="I58" s="146">
        <f>G58*101.8%</f>
        <v>14.922689474246399</v>
      </c>
      <c r="J58" s="146">
        <v>14.9373483047712</v>
      </c>
      <c r="K58" s="147">
        <f>ROUND(J58*101.9%,2)</f>
        <v>15.22</v>
      </c>
      <c r="L58" s="148">
        <v>0</v>
      </c>
    </row>
    <row r="59" spans="1:12" ht="12.75">
      <c r="A59" s="342" t="s">
        <v>194</v>
      </c>
      <c r="B59" s="166" t="s">
        <v>195</v>
      </c>
      <c r="C59" s="167"/>
      <c r="D59" s="170"/>
      <c r="E59" s="171"/>
      <c r="F59" s="172"/>
      <c r="G59" s="173"/>
      <c r="H59" s="174"/>
      <c r="I59" s="173"/>
      <c r="J59" s="174"/>
      <c r="K59" s="174"/>
      <c r="L59" s="175"/>
    </row>
    <row r="60" spans="1:12" ht="12.75">
      <c r="A60" s="343"/>
      <c r="B60" s="338" t="s">
        <v>196</v>
      </c>
      <c r="C60" s="339"/>
      <c r="D60" s="339"/>
      <c r="E60" s="348"/>
      <c r="F60" s="145"/>
      <c r="G60" s="146"/>
      <c r="H60" s="147"/>
      <c r="I60" s="146"/>
      <c r="J60" s="147"/>
      <c r="K60" s="147"/>
      <c r="L60" s="148">
        <v>0</v>
      </c>
    </row>
    <row r="61" spans="1:12" ht="12.75">
      <c r="A61" s="343"/>
      <c r="B61" s="338" t="s">
        <v>197</v>
      </c>
      <c r="C61" s="339"/>
      <c r="D61" s="143"/>
      <c r="E61" s="144"/>
      <c r="F61" s="145"/>
      <c r="G61" s="146"/>
      <c r="H61" s="147"/>
      <c r="I61" s="146"/>
      <c r="J61" s="147"/>
      <c r="K61" s="147"/>
      <c r="L61" s="148">
        <v>0</v>
      </c>
    </row>
    <row r="62" spans="1:12" ht="12.75">
      <c r="A62" s="343"/>
      <c r="B62" s="338" t="s">
        <v>198</v>
      </c>
      <c r="C62" s="339"/>
      <c r="D62" s="339"/>
      <c r="E62" s="348"/>
      <c r="F62" s="145"/>
      <c r="G62" s="146"/>
      <c r="H62" s="147"/>
      <c r="I62" s="146"/>
      <c r="J62" s="147"/>
      <c r="K62" s="147"/>
      <c r="L62" s="148">
        <v>0</v>
      </c>
    </row>
    <row r="63" spans="1:12" ht="24.75" customHeight="1">
      <c r="A63" s="343"/>
      <c r="B63" s="355" t="s">
        <v>199</v>
      </c>
      <c r="C63" s="356"/>
      <c r="D63" s="356"/>
      <c r="E63" s="358"/>
      <c r="F63" s="145"/>
      <c r="G63" s="146"/>
      <c r="H63" s="147"/>
      <c r="I63" s="146"/>
      <c r="J63" s="147"/>
      <c r="K63" s="147"/>
      <c r="L63" s="148">
        <v>0</v>
      </c>
    </row>
    <row r="64" spans="1:12" ht="12.75">
      <c r="A64" s="343"/>
      <c r="B64" s="338" t="s">
        <v>200</v>
      </c>
      <c r="C64" s="339"/>
      <c r="D64" s="339"/>
      <c r="E64" s="348"/>
      <c r="F64" s="145"/>
      <c r="G64" s="146"/>
      <c r="H64" s="147"/>
      <c r="I64" s="146"/>
      <c r="J64" s="147"/>
      <c r="K64" s="147"/>
      <c r="L64" s="148">
        <v>0</v>
      </c>
    </row>
    <row r="65" spans="1:12" ht="12.75">
      <c r="A65" s="344"/>
      <c r="B65" s="338" t="s">
        <v>263</v>
      </c>
      <c r="C65" s="339"/>
      <c r="D65" s="339"/>
      <c r="E65" s="144"/>
      <c r="F65" s="145">
        <v>3.1365179999999997</v>
      </c>
      <c r="G65" s="146">
        <f>F65*101.6%</f>
        <v>3.1867022879999998</v>
      </c>
      <c r="H65" s="147">
        <v>3.1867022879999998</v>
      </c>
      <c r="I65" s="146">
        <f>G65*101.8%</f>
        <v>3.244062929184</v>
      </c>
      <c r="J65" s="146">
        <v>3.247249631472</v>
      </c>
      <c r="K65" s="147">
        <f>ROUND(J65*101.9%,2)</f>
        <v>3.31</v>
      </c>
      <c r="L65" s="148">
        <v>0</v>
      </c>
    </row>
    <row r="66" spans="1:12" ht="12.75">
      <c r="A66" s="342" t="s">
        <v>201</v>
      </c>
      <c r="B66" s="166" t="s">
        <v>202</v>
      </c>
      <c r="C66" s="167"/>
      <c r="D66" s="167"/>
      <c r="E66" s="168"/>
      <c r="F66" s="172"/>
      <c r="G66" s="173"/>
      <c r="H66" s="174"/>
      <c r="I66" s="173"/>
      <c r="J66" s="174"/>
      <c r="K66" s="174"/>
      <c r="L66" s="175"/>
    </row>
    <row r="67" spans="1:12" ht="12.75">
      <c r="A67" s="343"/>
      <c r="B67" s="352" t="s">
        <v>203</v>
      </c>
      <c r="C67" s="353"/>
      <c r="D67" s="353"/>
      <c r="E67" s="353"/>
      <c r="F67" s="353"/>
      <c r="G67" s="353"/>
      <c r="H67" s="353"/>
      <c r="I67" s="353"/>
      <c r="J67" s="353"/>
      <c r="K67" s="353"/>
      <c r="L67" s="354"/>
    </row>
    <row r="68" spans="1:12" ht="15.75" customHeight="1">
      <c r="A68" s="343"/>
      <c r="B68" s="150"/>
      <c r="C68" s="339" t="s">
        <v>204</v>
      </c>
      <c r="D68" s="339"/>
      <c r="E68" s="348"/>
      <c r="F68" s="145">
        <v>6.795788999999999</v>
      </c>
      <c r="G68" s="146">
        <f>F68*101.6%</f>
        <v>6.904521623999999</v>
      </c>
      <c r="H68" s="147">
        <v>6.904521623999999</v>
      </c>
      <c r="I68" s="146">
        <f>G68*101.8%</f>
        <v>7.028803013231999</v>
      </c>
      <c r="J68" s="146">
        <v>7.035707534856</v>
      </c>
      <c r="K68" s="147">
        <f>ROUND(J68*101.9%,2)</f>
        <v>7.17</v>
      </c>
      <c r="L68" s="148">
        <v>0</v>
      </c>
    </row>
    <row r="69" spans="1:12" ht="12.75">
      <c r="A69" s="343"/>
      <c r="B69" s="150"/>
      <c r="C69" s="339" t="s">
        <v>205</v>
      </c>
      <c r="D69" s="339"/>
      <c r="E69" s="144"/>
      <c r="F69" s="145"/>
      <c r="G69" s="146"/>
      <c r="H69" s="147"/>
      <c r="I69" s="146"/>
      <c r="J69" s="147"/>
      <c r="K69" s="147"/>
      <c r="L69" s="148"/>
    </row>
    <row r="70" spans="1:12" ht="12.75">
      <c r="A70" s="343"/>
      <c r="B70" s="150"/>
      <c r="C70" s="339" t="s">
        <v>206</v>
      </c>
      <c r="D70" s="339"/>
      <c r="E70" s="144"/>
      <c r="F70" s="145">
        <v>4.51658592</v>
      </c>
      <c r="G70" s="146">
        <f>F70*101.6%</f>
        <v>4.5888512947199995</v>
      </c>
      <c r="H70" s="147">
        <v>4.5888512947199995</v>
      </c>
      <c r="I70" s="146">
        <f>G70*101.8%</f>
        <v>4.671450618024959</v>
      </c>
      <c r="J70" s="146">
        <v>4.67603946931968</v>
      </c>
      <c r="K70" s="147">
        <f>ROUND(J70*101.9%,2)</f>
        <v>4.76</v>
      </c>
      <c r="L70" s="148">
        <v>0</v>
      </c>
    </row>
    <row r="71" spans="1:12" ht="12.75">
      <c r="A71" s="343"/>
      <c r="B71" s="150"/>
      <c r="C71" s="339" t="s">
        <v>207</v>
      </c>
      <c r="D71" s="339"/>
      <c r="E71" s="348"/>
      <c r="F71" s="145">
        <v>0.08364047999999999</v>
      </c>
      <c r="G71" s="146">
        <f>F71*101.6%</f>
        <v>0.08497872767999999</v>
      </c>
      <c r="H71" s="147">
        <v>0.08497872767999999</v>
      </c>
      <c r="I71" s="146">
        <f>G71*101.8%</f>
        <v>0.08650834477823999</v>
      </c>
      <c r="J71" s="146">
        <v>0.08659332350592</v>
      </c>
      <c r="K71" s="147">
        <f>ROUND(J71*101.9%,2)</f>
        <v>0.09</v>
      </c>
      <c r="L71" s="148">
        <v>0</v>
      </c>
    </row>
    <row r="72" spans="1:12" ht="12.75">
      <c r="A72" s="343"/>
      <c r="B72" s="150"/>
      <c r="C72" s="339" t="s">
        <v>208</v>
      </c>
      <c r="D72" s="339"/>
      <c r="E72" s="348"/>
      <c r="F72" s="145">
        <v>3.6174507599999997</v>
      </c>
      <c r="G72" s="146">
        <f>F72*101.6%</f>
        <v>3.6753299721599997</v>
      </c>
      <c r="H72" s="147">
        <v>3.6753299721599997</v>
      </c>
      <c r="I72" s="146">
        <f>G72*101.8%</f>
        <v>3.74148591165888</v>
      </c>
      <c r="J72" s="146">
        <v>3.74516124163104</v>
      </c>
      <c r="K72" s="147">
        <f>ROUND(J72*101.9%,2)</f>
        <v>3.82</v>
      </c>
      <c r="L72" s="148">
        <v>0</v>
      </c>
    </row>
    <row r="73" spans="1:12" ht="12.75">
      <c r="A73" s="343"/>
      <c r="B73" s="150"/>
      <c r="C73" s="356" t="s">
        <v>209</v>
      </c>
      <c r="D73" s="356"/>
      <c r="E73" s="358"/>
      <c r="F73" s="176" t="s">
        <v>210</v>
      </c>
      <c r="G73" s="147" t="s">
        <v>210</v>
      </c>
      <c r="H73" s="147" t="s">
        <v>210</v>
      </c>
      <c r="I73" s="147" t="s">
        <v>210</v>
      </c>
      <c r="J73" s="147" t="s">
        <v>210</v>
      </c>
      <c r="K73" s="147" t="s">
        <v>210</v>
      </c>
      <c r="L73" s="148">
        <v>0</v>
      </c>
    </row>
    <row r="74" spans="1:12" ht="12.75">
      <c r="A74" s="343"/>
      <c r="B74" s="352" t="s">
        <v>211</v>
      </c>
      <c r="C74" s="353"/>
      <c r="D74" s="353"/>
      <c r="E74" s="353"/>
      <c r="F74" s="353"/>
      <c r="G74" s="353"/>
      <c r="H74" s="353"/>
      <c r="I74" s="353"/>
      <c r="J74" s="353"/>
      <c r="K74" s="353"/>
      <c r="L74" s="354"/>
    </row>
    <row r="75" spans="1:12" ht="12.75">
      <c r="A75" s="343"/>
      <c r="B75" s="150"/>
      <c r="C75" s="339" t="s">
        <v>204</v>
      </c>
      <c r="D75" s="339"/>
      <c r="E75" s="348"/>
      <c r="F75" s="176"/>
      <c r="G75" s="147"/>
      <c r="H75" s="147"/>
      <c r="I75" s="146"/>
      <c r="J75" s="147"/>
      <c r="K75" s="147"/>
      <c r="L75" s="148">
        <v>0</v>
      </c>
    </row>
    <row r="76" spans="1:12" ht="12.75">
      <c r="A76" s="343"/>
      <c r="B76" s="150"/>
      <c r="C76" s="339" t="s">
        <v>205</v>
      </c>
      <c r="D76" s="339"/>
      <c r="E76" s="144"/>
      <c r="F76" s="176"/>
      <c r="G76" s="147"/>
      <c r="H76" s="147"/>
      <c r="I76" s="146"/>
      <c r="J76" s="147"/>
      <c r="K76" s="147"/>
      <c r="L76" s="148"/>
    </row>
    <row r="77" spans="1:12" ht="12.75">
      <c r="A77" s="343"/>
      <c r="B77" s="150"/>
      <c r="C77" s="339" t="s">
        <v>212</v>
      </c>
      <c r="D77" s="339"/>
      <c r="E77" s="348"/>
      <c r="F77" s="176"/>
      <c r="G77" s="147"/>
      <c r="H77" s="147"/>
      <c r="I77" s="146"/>
      <c r="J77" s="147"/>
      <c r="K77" s="147"/>
      <c r="L77" s="148">
        <v>0</v>
      </c>
    </row>
    <row r="78" spans="1:12" ht="12.75">
      <c r="A78" s="343"/>
      <c r="B78" s="150"/>
      <c r="C78" s="339" t="s">
        <v>207</v>
      </c>
      <c r="D78" s="339"/>
      <c r="E78" s="348"/>
      <c r="F78" s="176"/>
      <c r="G78" s="147"/>
      <c r="H78" s="147"/>
      <c r="I78" s="146"/>
      <c r="J78" s="147"/>
      <c r="K78" s="147"/>
      <c r="L78" s="148">
        <v>0</v>
      </c>
    </row>
    <row r="79" spans="1:12" ht="12.75">
      <c r="A79" s="343"/>
      <c r="B79" s="150"/>
      <c r="C79" s="339" t="s">
        <v>208</v>
      </c>
      <c r="D79" s="339"/>
      <c r="E79" s="348"/>
      <c r="F79" s="176"/>
      <c r="G79" s="147"/>
      <c r="H79" s="147"/>
      <c r="I79" s="146"/>
      <c r="J79" s="147"/>
      <c r="K79" s="147"/>
      <c r="L79" s="148">
        <v>0</v>
      </c>
    </row>
    <row r="80" spans="1:12" ht="12.75">
      <c r="A80" s="343"/>
      <c r="B80" s="150"/>
      <c r="C80" s="339" t="s">
        <v>209</v>
      </c>
      <c r="D80" s="339"/>
      <c r="E80" s="348"/>
      <c r="F80" s="176" t="s">
        <v>210</v>
      </c>
      <c r="G80" s="147" t="s">
        <v>210</v>
      </c>
      <c r="H80" s="147" t="s">
        <v>210</v>
      </c>
      <c r="I80" s="147" t="s">
        <v>210</v>
      </c>
      <c r="J80" s="147" t="s">
        <v>210</v>
      </c>
      <c r="K80" s="147" t="s">
        <v>210</v>
      </c>
      <c r="L80" s="148">
        <v>0</v>
      </c>
    </row>
    <row r="81" spans="1:12" ht="12.75">
      <c r="A81" s="343"/>
      <c r="B81" s="352" t="s">
        <v>213</v>
      </c>
      <c r="C81" s="353"/>
      <c r="D81" s="353"/>
      <c r="E81" s="353"/>
      <c r="F81" s="353"/>
      <c r="G81" s="353"/>
      <c r="H81" s="353"/>
      <c r="I81" s="353"/>
      <c r="J81" s="353"/>
      <c r="K81" s="353"/>
      <c r="L81" s="354"/>
    </row>
    <row r="82" spans="1:12" ht="26.25">
      <c r="A82" s="343"/>
      <c r="B82" s="150"/>
      <c r="C82" s="339" t="s">
        <v>204</v>
      </c>
      <c r="D82" s="339"/>
      <c r="E82" s="348"/>
      <c r="F82" s="176" t="s">
        <v>214</v>
      </c>
      <c r="G82" s="147" t="s">
        <v>215</v>
      </c>
      <c r="H82" s="147" t="s">
        <v>215</v>
      </c>
      <c r="I82" s="146" t="s">
        <v>216</v>
      </c>
      <c r="J82" s="147" t="s">
        <v>322</v>
      </c>
      <c r="K82" s="147" t="s">
        <v>217</v>
      </c>
      <c r="L82" s="148">
        <v>0</v>
      </c>
    </row>
    <row r="83" spans="1:12" ht="26.25">
      <c r="A83" s="343"/>
      <c r="B83" s="150"/>
      <c r="C83" s="143" t="s">
        <v>218</v>
      </c>
      <c r="D83" s="143"/>
      <c r="E83" s="144"/>
      <c r="F83" s="176" t="s">
        <v>219</v>
      </c>
      <c r="G83" s="147" t="s">
        <v>219</v>
      </c>
      <c r="H83" s="147" t="s">
        <v>219</v>
      </c>
      <c r="I83" s="146" t="s">
        <v>220</v>
      </c>
      <c r="J83" s="147" t="s">
        <v>323</v>
      </c>
      <c r="K83" s="147" t="s">
        <v>221</v>
      </c>
      <c r="L83" s="148">
        <v>0</v>
      </c>
    </row>
    <row r="84" spans="1:12" ht="12.75">
      <c r="A84" s="343"/>
      <c r="B84" s="150"/>
      <c r="C84" s="339" t="s">
        <v>208</v>
      </c>
      <c r="D84" s="339"/>
      <c r="E84" s="348"/>
      <c r="F84" s="176" t="s">
        <v>222</v>
      </c>
      <c r="G84" s="147" t="s">
        <v>222</v>
      </c>
      <c r="H84" s="147" t="s">
        <v>222</v>
      </c>
      <c r="I84" s="147" t="s">
        <v>222</v>
      </c>
      <c r="J84" s="147" t="s">
        <v>222</v>
      </c>
      <c r="K84" s="147" t="s">
        <v>222</v>
      </c>
      <c r="L84" s="148">
        <v>0</v>
      </c>
    </row>
    <row r="85" spans="1:12" ht="12.75">
      <c r="A85" s="343"/>
      <c r="B85" s="150"/>
      <c r="C85" s="356" t="s">
        <v>209</v>
      </c>
      <c r="D85" s="356"/>
      <c r="E85" s="358"/>
      <c r="F85" s="176" t="s">
        <v>210</v>
      </c>
      <c r="G85" s="147"/>
      <c r="H85" s="147"/>
      <c r="I85" s="146"/>
      <c r="J85" s="147"/>
      <c r="K85" s="147"/>
      <c r="L85" s="148">
        <v>0</v>
      </c>
    </row>
    <row r="86" spans="1:12" ht="12.75">
      <c r="A86" s="343"/>
      <c r="B86" s="352" t="s">
        <v>223</v>
      </c>
      <c r="C86" s="353"/>
      <c r="D86" s="353"/>
      <c r="E86" s="353"/>
      <c r="F86" s="353"/>
      <c r="G86" s="353"/>
      <c r="H86" s="353"/>
      <c r="I86" s="353"/>
      <c r="J86" s="353"/>
      <c r="K86" s="353"/>
      <c r="L86" s="354"/>
    </row>
    <row r="87" spans="1:12" ht="52.5">
      <c r="A87" s="343"/>
      <c r="B87" s="150"/>
      <c r="C87" s="339" t="s">
        <v>204</v>
      </c>
      <c r="D87" s="339"/>
      <c r="E87" s="348"/>
      <c r="F87" s="176" t="s">
        <v>224</v>
      </c>
      <c r="G87" s="147" t="s">
        <v>224</v>
      </c>
      <c r="H87" s="147" t="s">
        <v>224</v>
      </c>
      <c r="I87" s="147" t="s">
        <v>224</v>
      </c>
      <c r="J87" s="147" t="s">
        <v>224</v>
      </c>
      <c r="K87" s="147" t="s">
        <v>224</v>
      </c>
      <c r="L87" s="148">
        <v>0</v>
      </c>
    </row>
    <row r="88" spans="1:12" ht="52.5">
      <c r="A88" s="343"/>
      <c r="B88" s="150"/>
      <c r="C88" s="143" t="s">
        <v>218</v>
      </c>
      <c r="D88" s="177"/>
      <c r="E88" s="178"/>
      <c r="F88" s="176" t="s">
        <v>224</v>
      </c>
      <c r="G88" s="147" t="s">
        <v>224</v>
      </c>
      <c r="H88" s="147" t="s">
        <v>224</v>
      </c>
      <c r="I88" s="147" t="s">
        <v>224</v>
      </c>
      <c r="J88" s="147" t="s">
        <v>224</v>
      </c>
      <c r="K88" s="147" t="s">
        <v>224</v>
      </c>
      <c r="L88" s="148">
        <v>0</v>
      </c>
    </row>
    <row r="89" spans="1:12" ht="52.5">
      <c r="A89" s="343"/>
      <c r="B89" s="150"/>
      <c r="C89" s="339" t="s">
        <v>208</v>
      </c>
      <c r="D89" s="339"/>
      <c r="E89" s="348"/>
      <c r="F89" s="176" t="s">
        <v>224</v>
      </c>
      <c r="G89" s="147" t="s">
        <v>224</v>
      </c>
      <c r="H89" s="147" t="s">
        <v>224</v>
      </c>
      <c r="I89" s="147" t="s">
        <v>224</v>
      </c>
      <c r="J89" s="147" t="s">
        <v>224</v>
      </c>
      <c r="K89" s="147" t="s">
        <v>224</v>
      </c>
      <c r="L89" s="148">
        <v>0</v>
      </c>
    </row>
    <row r="90" spans="1:12" ht="12.75">
      <c r="A90" s="344"/>
      <c r="B90" s="150"/>
      <c r="C90" s="339" t="s">
        <v>209</v>
      </c>
      <c r="D90" s="339"/>
      <c r="E90" s="348"/>
      <c r="F90" s="176" t="s">
        <v>210</v>
      </c>
      <c r="G90" s="147" t="s">
        <v>210</v>
      </c>
      <c r="H90" s="147" t="s">
        <v>210</v>
      </c>
      <c r="I90" s="147" t="s">
        <v>210</v>
      </c>
      <c r="J90" s="147" t="s">
        <v>210</v>
      </c>
      <c r="K90" s="147" t="s">
        <v>210</v>
      </c>
      <c r="L90" s="148">
        <v>0</v>
      </c>
    </row>
    <row r="91" spans="1:12" ht="15" customHeight="1">
      <c r="A91" s="342" t="s">
        <v>225</v>
      </c>
      <c r="B91" s="349" t="s">
        <v>226</v>
      </c>
      <c r="C91" s="350"/>
      <c r="D91" s="350"/>
      <c r="E91" s="350"/>
      <c r="F91" s="350"/>
      <c r="G91" s="350"/>
      <c r="H91" s="350"/>
      <c r="I91" s="350"/>
      <c r="J91" s="350"/>
      <c r="K91" s="350"/>
      <c r="L91" s="351"/>
    </row>
    <row r="92" spans="1:12" ht="27.75" customHeight="1">
      <c r="A92" s="343"/>
      <c r="B92" s="355" t="s">
        <v>227</v>
      </c>
      <c r="C92" s="356"/>
      <c r="D92" s="356"/>
      <c r="E92" s="178"/>
      <c r="F92" s="176" t="s">
        <v>228</v>
      </c>
      <c r="G92" s="147" t="s">
        <v>229</v>
      </c>
      <c r="H92" s="147" t="s">
        <v>230</v>
      </c>
      <c r="I92" s="146" t="s">
        <v>231</v>
      </c>
      <c r="J92" s="147" t="s">
        <v>231</v>
      </c>
      <c r="K92" s="147" t="s">
        <v>232</v>
      </c>
      <c r="L92" s="148">
        <v>0</v>
      </c>
    </row>
    <row r="93" spans="1:12" ht="27.75" customHeight="1">
      <c r="A93" s="343"/>
      <c r="B93" s="338" t="s">
        <v>233</v>
      </c>
      <c r="C93" s="339"/>
      <c r="D93" s="339"/>
      <c r="E93" s="348"/>
      <c r="F93" s="176" t="s">
        <v>228</v>
      </c>
      <c r="G93" s="147" t="s">
        <v>229</v>
      </c>
      <c r="H93" s="147" t="s">
        <v>230</v>
      </c>
      <c r="I93" s="146" t="s">
        <v>231</v>
      </c>
      <c r="J93" s="147" t="s">
        <v>231</v>
      </c>
      <c r="K93" s="147" t="s">
        <v>232</v>
      </c>
      <c r="L93" s="148">
        <v>0</v>
      </c>
    </row>
    <row r="94" spans="1:12" ht="12.75" customHeight="1">
      <c r="A94" s="343"/>
      <c r="B94" s="338" t="s">
        <v>234</v>
      </c>
      <c r="C94" s="339"/>
      <c r="D94" s="339"/>
      <c r="E94" s="144"/>
      <c r="F94" s="176"/>
      <c r="G94" s="147"/>
      <c r="H94" s="147"/>
      <c r="I94" s="146"/>
      <c r="J94" s="147"/>
      <c r="K94" s="147"/>
      <c r="L94" s="148">
        <v>0</v>
      </c>
    </row>
    <row r="95" spans="1:12" ht="26.25">
      <c r="A95" s="343"/>
      <c r="B95" s="338" t="s">
        <v>235</v>
      </c>
      <c r="C95" s="339"/>
      <c r="D95" s="339"/>
      <c r="E95" s="144"/>
      <c r="F95" s="176" t="s">
        <v>228</v>
      </c>
      <c r="G95" s="147" t="s">
        <v>229</v>
      </c>
      <c r="H95" s="147" t="s">
        <v>230</v>
      </c>
      <c r="I95" s="146" t="s">
        <v>231</v>
      </c>
      <c r="J95" s="147" t="s">
        <v>231</v>
      </c>
      <c r="K95" s="147" t="s">
        <v>232</v>
      </c>
      <c r="L95" s="148">
        <v>0</v>
      </c>
    </row>
    <row r="96" spans="1:12" ht="27.75" customHeight="1">
      <c r="A96" s="343"/>
      <c r="B96" s="355" t="s">
        <v>236</v>
      </c>
      <c r="C96" s="357"/>
      <c r="D96" s="357"/>
      <c r="E96" s="179"/>
      <c r="F96" s="176" t="s">
        <v>228</v>
      </c>
      <c r="G96" s="147" t="s">
        <v>229</v>
      </c>
      <c r="H96" s="147" t="s">
        <v>230</v>
      </c>
      <c r="I96" s="146" t="s">
        <v>231</v>
      </c>
      <c r="J96" s="147" t="s">
        <v>231</v>
      </c>
      <c r="K96" s="147" t="s">
        <v>232</v>
      </c>
      <c r="L96" s="148">
        <v>0</v>
      </c>
    </row>
    <row r="97" spans="1:12" ht="12.75">
      <c r="A97" s="343"/>
      <c r="B97" s="338" t="s">
        <v>237</v>
      </c>
      <c r="C97" s="339"/>
      <c r="D97" s="339"/>
      <c r="E97" s="159"/>
      <c r="F97" s="180"/>
      <c r="G97" s="181"/>
      <c r="H97" s="181"/>
      <c r="I97" s="182"/>
      <c r="J97" s="181"/>
      <c r="K97" s="181"/>
      <c r="L97" s="148">
        <v>0</v>
      </c>
    </row>
    <row r="98" spans="1:12" ht="12.75">
      <c r="A98" s="344"/>
      <c r="B98" s="338" t="s">
        <v>238</v>
      </c>
      <c r="C98" s="339"/>
      <c r="D98" s="183"/>
      <c r="E98" s="143"/>
      <c r="F98" s="184"/>
      <c r="G98" s="185"/>
      <c r="H98" s="185"/>
      <c r="I98" s="186"/>
      <c r="J98" s="185"/>
      <c r="K98" s="185"/>
      <c r="L98" s="148">
        <v>0</v>
      </c>
    </row>
    <row r="99" spans="1:12" ht="16.5" customHeight="1">
      <c r="A99" s="342" t="s">
        <v>239</v>
      </c>
      <c r="B99" s="349" t="s">
        <v>240</v>
      </c>
      <c r="C99" s="350"/>
      <c r="D99" s="350"/>
      <c r="E99" s="350"/>
      <c r="F99" s="350"/>
      <c r="G99" s="350"/>
      <c r="H99" s="350"/>
      <c r="I99" s="350"/>
      <c r="J99" s="350"/>
      <c r="K99" s="350"/>
      <c r="L99" s="351"/>
    </row>
    <row r="100" spans="1:12" ht="12.75">
      <c r="A100" s="343"/>
      <c r="B100" s="352" t="s">
        <v>241</v>
      </c>
      <c r="C100" s="353"/>
      <c r="D100" s="353"/>
      <c r="E100" s="353"/>
      <c r="F100" s="353"/>
      <c r="G100" s="353"/>
      <c r="H100" s="353"/>
      <c r="I100" s="353"/>
      <c r="J100" s="353"/>
      <c r="K100" s="353"/>
      <c r="L100" s="354"/>
    </row>
    <row r="101" spans="1:12" ht="12.75">
      <c r="A101" s="343"/>
      <c r="B101" s="150"/>
      <c r="C101" s="339" t="s">
        <v>242</v>
      </c>
      <c r="D101" s="339"/>
      <c r="E101" s="144"/>
      <c r="F101" s="176"/>
      <c r="G101" s="147"/>
      <c r="H101" s="147"/>
      <c r="I101" s="146"/>
      <c r="J101" s="147"/>
      <c r="K101" s="147"/>
      <c r="L101" s="148">
        <v>0</v>
      </c>
    </row>
    <row r="102" spans="1:12" ht="12.75">
      <c r="A102" s="343"/>
      <c r="B102" s="150"/>
      <c r="C102" s="339" t="s">
        <v>243</v>
      </c>
      <c r="D102" s="339"/>
      <c r="E102" s="144"/>
      <c r="F102" s="176"/>
      <c r="G102" s="147"/>
      <c r="H102" s="147"/>
      <c r="I102" s="146"/>
      <c r="J102" s="147"/>
      <c r="K102" s="147"/>
      <c r="L102" s="148">
        <v>0</v>
      </c>
    </row>
    <row r="103" spans="1:12" ht="12.75">
      <c r="A103" s="343"/>
      <c r="B103" s="150"/>
      <c r="C103" s="143" t="s">
        <v>244</v>
      </c>
      <c r="D103" s="143"/>
      <c r="E103" s="144"/>
      <c r="F103" s="176"/>
      <c r="G103" s="147"/>
      <c r="H103" s="147"/>
      <c r="I103" s="146"/>
      <c r="J103" s="147"/>
      <c r="K103" s="147"/>
      <c r="L103" s="148">
        <v>0</v>
      </c>
    </row>
    <row r="104" spans="1:12" ht="12.75">
      <c r="A104" s="343"/>
      <c r="B104" s="150"/>
      <c r="C104" s="339" t="s">
        <v>245</v>
      </c>
      <c r="D104" s="339"/>
      <c r="E104" s="144"/>
      <c r="F104" s="176"/>
      <c r="G104" s="147"/>
      <c r="H104" s="147"/>
      <c r="I104" s="146"/>
      <c r="J104" s="147"/>
      <c r="K104" s="147"/>
      <c r="L104" s="148">
        <v>0</v>
      </c>
    </row>
    <row r="105" spans="1:12" ht="12.75">
      <c r="A105" s="343"/>
      <c r="B105" s="352" t="s">
        <v>246</v>
      </c>
      <c r="C105" s="353"/>
      <c r="D105" s="353"/>
      <c r="E105" s="353"/>
      <c r="F105" s="353"/>
      <c r="G105" s="353"/>
      <c r="H105" s="353"/>
      <c r="I105" s="353"/>
      <c r="J105" s="353"/>
      <c r="K105" s="353"/>
      <c r="L105" s="354"/>
    </row>
    <row r="106" spans="1:12" ht="12.75">
      <c r="A106" s="343"/>
      <c r="B106" s="150"/>
      <c r="C106" s="143" t="s">
        <v>247</v>
      </c>
      <c r="D106" s="143"/>
      <c r="E106" s="144"/>
      <c r="F106" s="176"/>
      <c r="G106" s="147"/>
      <c r="H106" s="147"/>
      <c r="I106" s="146"/>
      <c r="J106" s="147"/>
      <c r="K106" s="147"/>
      <c r="L106" s="148">
        <v>0</v>
      </c>
    </row>
    <row r="107" spans="1:12" ht="12.75">
      <c r="A107" s="343"/>
      <c r="B107" s="150"/>
      <c r="C107" s="143" t="s">
        <v>248</v>
      </c>
      <c r="D107" s="143"/>
      <c r="E107" s="144"/>
      <c r="F107" s="176"/>
      <c r="G107" s="147"/>
      <c r="H107" s="147"/>
      <c r="I107" s="146"/>
      <c r="J107" s="147"/>
      <c r="K107" s="147"/>
      <c r="L107" s="148">
        <v>0</v>
      </c>
    </row>
    <row r="108" spans="1:12" ht="12.75">
      <c r="A108" s="343"/>
      <c r="B108" s="150"/>
      <c r="C108" s="339" t="s">
        <v>249</v>
      </c>
      <c r="D108" s="339"/>
      <c r="E108" s="348"/>
      <c r="F108" s="176"/>
      <c r="G108" s="147"/>
      <c r="H108" s="147"/>
      <c r="I108" s="146"/>
      <c r="J108" s="147"/>
      <c r="K108" s="147"/>
      <c r="L108" s="148">
        <v>0</v>
      </c>
    </row>
    <row r="109" spans="1:12" ht="12.75">
      <c r="A109" s="343"/>
      <c r="B109" s="352" t="s">
        <v>250</v>
      </c>
      <c r="C109" s="353"/>
      <c r="D109" s="353"/>
      <c r="E109" s="353"/>
      <c r="F109" s="353"/>
      <c r="G109" s="353"/>
      <c r="H109" s="353"/>
      <c r="I109" s="353"/>
      <c r="J109" s="353"/>
      <c r="K109" s="353"/>
      <c r="L109" s="354"/>
    </row>
    <row r="110" spans="1:12" ht="12.75">
      <c r="A110" s="343"/>
      <c r="B110" s="150"/>
      <c r="C110" s="339" t="s">
        <v>251</v>
      </c>
      <c r="D110" s="339"/>
      <c r="E110" s="144"/>
      <c r="F110" s="176"/>
      <c r="G110" s="147"/>
      <c r="H110" s="147"/>
      <c r="I110" s="146"/>
      <c r="J110" s="147"/>
      <c r="K110" s="147"/>
      <c r="L110" s="148">
        <v>0</v>
      </c>
    </row>
    <row r="111" spans="1:12" ht="12.75">
      <c r="A111" s="343"/>
      <c r="B111" s="150"/>
      <c r="C111" s="143" t="s">
        <v>244</v>
      </c>
      <c r="D111" s="143"/>
      <c r="E111" s="144"/>
      <c r="F111" s="176"/>
      <c r="G111" s="147"/>
      <c r="H111" s="147"/>
      <c r="I111" s="146"/>
      <c r="J111" s="147"/>
      <c r="K111" s="147"/>
      <c r="L111" s="148">
        <v>0</v>
      </c>
    </row>
    <row r="112" spans="1:12" ht="12.75">
      <c r="A112" s="343"/>
      <c r="B112" s="338" t="s">
        <v>252</v>
      </c>
      <c r="C112" s="339"/>
      <c r="D112" s="143"/>
      <c r="E112" s="144"/>
      <c r="F112" s="176"/>
      <c r="G112" s="147"/>
      <c r="H112" s="147"/>
      <c r="I112" s="146"/>
      <c r="J112" s="147"/>
      <c r="K112" s="147"/>
      <c r="L112" s="148">
        <v>0</v>
      </c>
    </row>
    <row r="113" spans="1:12" ht="12.75">
      <c r="A113" s="343"/>
      <c r="B113" s="150" t="s">
        <v>253</v>
      </c>
      <c r="C113" s="143"/>
      <c r="D113" s="143"/>
      <c r="E113" s="144"/>
      <c r="F113" s="176"/>
      <c r="G113" s="147"/>
      <c r="H113" s="147"/>
      <c r="I113" s="146"/>
      <c r="J113" s="147"/>
      <c r="K113" s="147"/>
      <c r="L113" s="148">
        <v>0</v>
      </c>
    </row>
    <row r="114" spans="1:12" ht="12.75" customHeight="1">
      <c r="A114" s="343"/>
      <c r="B114" s="340" t="s">
        <v>254</v>
      </c>
      <c r="C114" s="341"/>
      <c r="D114" s="341"/>
      <c r="E114" s="159"/>
      <c r="F114" s="187"/>
      <c r="G114" s="181"/>
      <c r="H114" s="181"/>
      <c r="I114" s="182"/>
      <c r="J114" s="181"/>
      <c r="K114" s="181"/>
      <c r="L114" s="188">
        <v>0</v>
      </c>
    </row>
    <row r="115" spans="1:12" ht="12.75" customHeight="1">
      <c r="A115" s="344"/>
      <c r="B115" s="340" t="s">
        <v>255</v>
      </c>
      <c r="C115" s="341"/>
      <c r="D115" s="341"/>
      <c r="E115" s="144"/>
      <c r="F115" s="151"/>
      <c r="G115" s="147"/>
      <c r="H115" s="147"/>
      <c r="I115" s="146"/>
      <c r="J115" s="147"/>
      <c r="K115" s="147"/>
      <c r="L115" s="148">
        <v>0</v>
      </c>
    </row>
    <row r="116" spans="1:12" ht="12.75">
      <c r="A116" s="342" t="s">
        <v>256</v>
      </c>
      <c r="B116" s="345" t="s">
        <v>257</v>
      </c>
      <c r="C116" s="346"/>
      <c r="D116" s="346"/>
      <c r="E116" s="346"/>
      <c r="F116" s="346"/>
      <c r="G116" s="346"/>
      <c r="H116" s="346"/>
      <c r="I116" s="346"/>
      <c r="J116" s="346"/>
      <c r="K116" s="346"/>
      <c r="L116" s="347"/>
    </row>
    <row r="117" spans="1:12" ht="12.75">
      <c r="A117" s="343"/>
      <c r="B117" s="338" t="s">
        <v>258</v>
      </c>
      <c r="C117" s="339"/>
      <c r="D117" s="339"/>
      <c r="E117" s="348"/>
      <c r="F117" s="151"/>
      <c r="G117" s="147"/>
      <c r="H117" s="147"/>
      <c r="I117" s="146"/>
      <c r="J117" s="147"/>
      <c r="K117" s="147"/>
      <c r="L117" s="148">
        <v>0</v>
      </c>
    </row>
    <row r="118" spans="1:12" ht="12.75">
      <c r="A118" s="343"/>
      <c r="B118" s="189" t="s">
        <v>259</v>
      </c>
      <c r="C118" s="183"/>
      <c r="D118" s="190"/>
      <c r="E118" s="191"/>
      <c r="F118" s="192"/>
      <c r="G118" s="193"/>
      <c r="H118" s="193"/>
      <c r="I118" s="194"/>
      <c r="J118" s="193"/>
      <c r="K118" s="193"/>
      <c r="L118" s="195">
        <v>0</v>
      </c>
    </row>
    <row r="119" spans="1:12" ht="12.75">
      <c r="A119" s="343"/>
      <c r="B119" s="338" t="s">
        <v>260</v>
      </c>
      <c r="C119" s="339"/>
      <c r="D119" s="339"/>
      <c r="E119" s="144"/>
      <c r="F119" s="176"/>
      <c r="G119" s="147"/>
      <c r="H119" s="147"/>
      <c r="I119" s="146"/>
      <c r="J119" s="147"/>
      <c r="K119" s="147"/>
      <c r="L119" s="148">
        <v>0</v>
      </c>
    </row>
    <row r="120" spans="1:12" ht="12.75">
      <c r="A120" s="343"/>
      <c r="B120" s="150" t="s">
        <v>261</v>
      </c>
      <c r="C120" s="143"/>
      <c r="D120" s="143"/>
      <c r="E120" s="144"/>
      <c r="F120" s="176"/>
      <c r="G120" s="147"/>
      <c r="H120" s="147"/>
      <c r="I120" s="146"/>
      <c r="J120" s="147"/>
      <c r="K120" s="147"/>
      <c r="L120" s="148">
        <v>0</v>
      </c>
    </row>
    <row r="121" spans="1:12" ht="12.75">
      <c r="A121" s="344"/>
      <c r="B121" s="338" t="s">
        <v>262</v>
      </c>
      <c r="C121" s="339"/>
      <c r="D121" s="143"/>
      <c r="E121" s="144"/>
      <c r="F121" s="176"/>
      <c r="G121" s="147"/>
      <c r="H121" s="147"/>
      <c r="I121" s="146"/>
      <c r="J121" s="147"/>
      <c r="K121" s="147"/>
      <c r="L121" s="148">
        <v>0</v>
      </c>
    </row>
    <row r="122" spans="1:5" ht="12.75">
      <c r="A122" s="153"/>
      <c r="B122" s="153"/>
      <c r="C122" s="153"/>
      <c r="D122" s="153"/>
      <c r="E122" s="153"/>
    </row>
    <row r="124" spans="1:5" ht="12.75">
      <c r="A124" s="49"/>
      <c r="B124" s="49"/>
      <c r="C124" s="49"/>
      <c r="D124" s="49"/>
      <c r="E124" s="49"/>
    </row>
    <row r="125" spans="1:5" ht="12.75">
      <c r="A125" s="49"/>
      <c r="B125" s="49"/>
      <c r="C125" s="49"/>
      <c r="D125" s="49"/>
      <c r="E125" s="49"/>
    </row>
    <row r="126" spans="1:5" ht="12.75">
      <c r="A126" s="49"/>
      <c r="B126" s="49"/>
      <c r="C126" s="49"/>
      <c r="D126" s="49"/>
      <c r="E126" s="49"/>
    </row>
    <row r="127" spans="1:5" ht="12.75">
      <c r="A127" s="49"/>
      <c r="B127" s="49"/>
      <c r="C127" s="49"/>
      <c r="D127" s="49"/>
      <c r="E127" s="49"/>
    </row>
    <row r="128" spans="1:5" ht="12.75">
      <c r="A128" s="49"/>
      <c r="B128" s="49"/>
      <c r="C128" s="49"/>
      <c r="D128" s="49"/>
      <c r="E128" s="49"/>
    </row>
    <row r="133" spans="4:5" ht="12.75">
      <c r="D133" s="49"/>
      <c r="E133" s="49"/>
    </row>
  </sheetData>
  <sheetProtection/>
  <mergeCells count="87">
    <mergeCell ref="A3:L3"/>
    <mergeCell ref="B9:L9"/>
    <mergeCell ref="B10:L10"/>
    <mergeCell ref="C11:E11"/>
    <mergeCell ref="C12:E12"/>
    <mergeCell ref="A15:L16"/>
    <mergeCell ref="A21:L22"/>
    <mergeCell ref="A27:E28"/>
    <mergeCell ref="B31:L31"/>
    <mergeCell ref="B32:L32"/>
    <mergeCell ref="C35:D35"/>
    <mergeCell ref="C36:D36"/>
    <mergeCell ref="B38:L38"/>
    <mergeCell ref="C40:D40"/>
    <mergeCell ref="B41:L41"/>
    <mergeCell ref="C43:D43"/>
    <mergeCell ref="B44:L44"/>
    <mergeCell ref="C46:D46"/>
    <mergeCell ref="A47:A49"/>
    <mergeCell ref="B47:L47"/>
    <mergeCell ref="B48:D48"/>
    <mergeCell ref="B49:C49"/>
    <mergeCell ref="A50:A54"/>
    <mergeCell ref="B50:L50"/>
    <mergeCell ref="B51:C51"/>
    <mergeCell ref="B52:C52"/>
    <mergeCell ref="B53:C53"/>
    <mergeCell ref="B54:C54"/>
    <mergeCell ref="A55:A58"/>
    <mergeCell ref="B55:L55"/>
    <mergeCell ref="A59:A65"/>
    <mergeCell ref="B60:E60"/>
    <mergeCell ref="B61:C61"/>
    <mergeCell ref="B62:E62"/>
    <mergeCell ref="B63:E63"/>
    <mergeCell ref="B64:E64"/>
    <mergeCell ref="B65:D65"/>
    <mergeCell ref="A66:A90"/>
    <mergeCell ref="B67:L67"/>
    <mergeCell ref="C68:E68"/>
    <mergeCell ref="C69:D69"/>
    <mergeCell ref="C70:D70"/>
    <mergeCell ref="C71:E71"/>
    <mergeCell ref="C72:E72"/>
    <mergeCell ref="C73:E73"/>
    <mergeCell ref="B74:L74"/>
    <mergeCell ref="C75:E75"/>
    <mergeCell ref="C76:D76"/>
    <mergeCell ref="C77:E77"/>
    <mergeCell ref="C78:E78"/>
    <mergeCell ref="C79:E79"/>
    <mergeCell ref="C80:E80"/>
    <mergeCell ref="B81:L81"/>
    <mergeCell ref="B97:D97"/>
    <mergeCell ref="B98:C98"/>
    <mergeCell ref="C82:E82"/>
    <mergeCell ref="C84:E84"/>
    <mergeCell ref="C85:E85"/>
    <mergeCell ref="B86:L86"/>
    <mergeCell ref="C87:E87"/>
    <mergeCell ref="C89:E89"/>
    <mergeCell ref="B109:L109"/>
    <mergeCell ref="C110:D110"/>
    <mergeCell ref="C90:E90"/>
    <mergeCell ref="A91:A98"/>
    <mergeCell ref="B91:L91"/>
    <mergeCell ref="B92:D92"/>
    <mergeCell ref="B93:E93"/>
    <mergeCell ref="B94:D94"/>
    <mergeCell ref="B95:D95"/>
    <mergeCell ref="B96:D96"/>
    <mergeCell ref="B100:L100"/>
    <mergeCell ref="C101:D101"/>
    <mergeCell ref="C102:D102"/>
    <mergeCell ref="C104:D104"/>
    <mergeCell ref="B105:L105"/>
    <mergeCell ref="C108:E108"/>
    <mergeCell ref="B112:C112"/>
    <mergeCell ref="B114:D114"/>
    <mergeCell ref="B115:D115"/>
    <mergeCell ref="A116:A121"/>
    <mergeCell ref="B116:L116"/>
    <mergeCell ref="B117:E117"/>
    <mergeCell ref="B119:D119"/>
    <mergeCell ref="B121:C121"/>
    <mergeCell ref="A99:A115"/>
    <mergeCell ref="B99:L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9">
      <selection activeCell="H39" sqref="H39"/>
    </sheetView>
  </sheetViews>
  <sheetFormatPr defaultColWidth="9.140625" defaultRowHeight="12.75"/>
  <cols>
    <col min="1" max="4" width="12.7109375" style="203" customWidth="1"/>
    <col min="5" max="5" width="27.8515625" style="203" bestFit="1" customWidth="1"/>
    <col min="6" max="16384" width="9.140625" style="203" customWidth="1"/>
  </cols>
  <sheetData>
    <row r="1" spans="1:5" ht="15">
      <c r="A1" s="377" t="s">
        <v>313</v>
      </c>
      <c r="B1" s="377"/>
      <c r="C1" s="377"/>
      <c r="D1" s="377"/>
      <c r="E1" s="377"/>
    </row>
    <row r="2" spans="1:5" ht="15">
      <c r="A2" s="202" t="s">
        <v>301</v>
      </c>
      <c r="B2" s="226"/>
      <c r="C2" s="226"/>
      <c r="D2" s="226"/>
      <c r="E2" s="223"/>
    </row>
    <row r="3" spans="1:5" ht="15">
      <c r="A3" s="378" t="s">
        <v>302</v>
      </c>
      <c r="B3" s="379"/>
      <c r="C3" s="379" t="s">
        <v>303</v>
      </c>
      <c r="D3" s="379"/>
      <c r="E3" s="223"/>
    </row>
    <row r="4" spans="1:5" ht="15">
      <c r="A4" s="220" t="s">
        <v>304</v>
      </c>
      <c r="B4" s="199" t="s">
        <v>305</v>
      </c>
      <c r="C4" s="199" t="s">
        <v>304</v>
      </c>
      <c r="D4" s="199" t="s">
        <v>305</v>
      </c>
      <c r="E4" s="223"/>
    </row>
    <row r="5" spans="1:5" ht="15">
      <c r="A5" s="221">
        <v>980</v>
      </c>
      <c r="B5" s="200">
        <v>980</v>
      </c>
      <c r="C5" s="200">
        <v>980</v>
      </c>
      <c r="D5" s="201">
        <v>588</v>
      </c>
      <c r="E5" s="223"/>
    </row>
    <row r="6" spans="1:5" ht="15">
      <c r="A6" s="380">
        <f>A5+B5</f>
        <v>1960</v>
      </c>
      <c r="B6" s="381"/>
      <c r="C6" s="381">
        <f>C5+D5</f>
        <v>1568</v>
      </c>
      <c r="D6" s="381"/>
      <c r="E6" s="223"/>
    </row>
    <row r="7" spans="1:5" ht="15">
      <c r="A7" s="378" t="s">
        <v>306</v>
      </c>
      <c r="B7" s="379"/>
      <c r="C7" s="379" t="s">
        <v>306</v>
      </c>
      <c r="D7" s="379"/>
      <c r="E7" s="224" t="s">
        <v>307</v>
      </c>
    </row>
    <row r="8" spans="1:5" ht="15">
      <c r="A8" s="380">
        <f>A6-(A6*10%)</f>
        <v>1764</v>
      </c>
      <c r="B8" s="381"/>
      <c r="C8" s="381">
        <f>C6-(C6*10%)</f>
        <v>1411.2</v>
      </c>
      <c r="D8" s="381"/>
      <c r="E8" s="227">
        <f>A8-C8</f>
        <v>352.79999999999995</v>
      </c>
    </row>
    <row r="9" spans="1:5" ht="15">
      <c r="A9" s="226"/>
      <c r="B9" s="226"/>
      <c r="C9" s="226"/>
      <c r="D9" s="226"/>
      <c r="E9" s="223"/>
    </row>
    <row r="10" spans="1:5" ht="15">
      <c r="A10" s="202" t="s">
        <v>308</v>
      </c>
      <c r="B10" s="226"/>
      <c r="C10" s="226"/>
      <c r="D10" s="226"/>
      <c r="E10" s="223"/>
    </row>
    <row r="11" spans="1:5" ht="15">
      <c r="A11" s="378" t="s">
        <v>302</v>
      </c>
      <c r="B11" s="379"/>
      <c r="C11" s="379" t="s">
        <v>303</v>
      </c>
      <c r="D11" s="379"/>
      <c r="E11" s="223"/>
    </row>
    <row r="12" spans="1:5" ht="15">
      <c r="A12" s="220" t="s">
        <v>304</v>
      </c>
      <c r="B12" s="199" t="s">
        <v>305</v>
      </c>
      <c r="C12" s="199" t="s">
        <v>304</v>
      </c>
      <c r="D12" s="199" t="s">
        <v>305</v>
      </c>
      <c r="E12" s="223"/>
    </row>
    <row r="13" spans="1:5" ht="15">
      <c r="A13" s="221">
        <v>980</v>
      </c>
      <c r="B13" s="200">
        <v>250</v>
      </c>
      <c r="C13" s="200">
        <v>980</v>
      </c>
      <c r="D13" s="200">
        <v>0</v>
      </c>
      <c r="E13" s="223"/>
    </row>
    <row r="14" spans="1:5" ht="15">
      <c r="A14" s="380">
        <f>A13+B13</f>
        <v>1230</v>
      </c>
      <c r="B14" s="381"/>
      <c r="C14" s="381">
        <f>C13+D13</f>
        <v>980</v>
      </c>
      <c r="D14" s="381"/>
      <c r="E14" s="223"/>
    </row>
    <row r="15" spans="1:5" ht="15">
      <c r="A15" s="378" t="s">
        <v>306</v>
      </c>
      <c r="B15" s="379"/>
      <c r="C15" s="379" t="s">
        <v>306</v>
      </c>
      <c r="D15" s="379"/>
      <c r="E15" s="224" t="s">
        <v>307</v>
      </c>
    </row>
    <row r="16" spans="1:5" ht="15">
      <c r="A16" s="384">
        <f>A14-(A14*10%)</f>
        <v>1107</v>
      </c>
      <c r="B16" s="385"/>
      <c r="C16" s="385">
        <f>C14-(C14*10%)</f>
        <v>882</v>
      </c>
      <c r="D16" s="385"/>
      <c r="E16" s="225">
        <f>A16-C16</f>
        <v>225</v>
      </c>
    </row>
    <row r="18" ht="15">
      <c r="A18" s="203" t="s">
        <v>315</v>
      </c>
    </row>
    <row r="19" ht="15">
      <c r="A19" s="202" t="s">
        <v>301</v>
      </c>
    </row>
    <row r="20" spans="1:2" ht="15">
      <c r="A20" s="203" t="s">
        <v>304</v>
      </c>
      <c r="B20" s="217">
        <v>980</v>
      </c>
    </row>
    <row r="21" spans="1:2" ht="15">
      <c r="A21" s="203" t="s">
        <v>305</v>
      </c>
      <c r="B21" s="217">
        <v>980</v>
      </c>
    </row>
    <row r="22" spans="1:2" ht="15">
      <c r="A22" s="203" t="s">
        <v>314</v>
      </c>
      <c r="B22" s="217">
        <v>1764</v>
      </c>
    </row>
    <row r="24" ht="15">
      <c r="A24" s="202" t="s">
        <v>308</v>
      </c>
    </row>
    <row r="25" spans="1:2" ht="15">
      <c r="A25" s="203" t="s">
        <v>304</v>
      </c>
      <c r="B25" s="217">
        <v>980</v>
      </c>
    </row>
    <row r="26" spans="1:2" ht="15">
      <c r="A26" s="203" t="s">
        <v>305</v>
      </c>
      <c r="B26" s="217">
        <v>250</v>
      </c>
    </row>
    <row r="27" spans="1:2" ht="15">
      <c r="A27" s="203" t="s">
        <v>314</v>
      </c>
      <c r="B27" s="217">
        <v>1107</v>
      </c>
    </row>
    <row r="30" spans="1:5" ht="15">
      <c r="A30" s="377" t="s">
        <v>317</v>
      </c>
      <c r="B30" s="377"/>
      <c r="C30" s="377"/>
      <c r="D30" s="377"/>
      <c r="E30" s="377"/>
    </row>
    <row r="31" spans="1:5" ht="15">
      <c r="A31" s="382" t="s">
        <v>302</v>
      </c>
      <c r="B31" s="378"/>
      <c r="C31" s="379" t="s">
        <v>303</v>
      </c>
      <c r="D31" s="379"/>
      <c r="E31" s="223"/>
    </row>
    <row r="32" spans="1:5" ht="15">
      <c r="A32" s="220" t="s">
        <v>304</v>
      </c>
      <c r="B32" s="199" t="s">
        <v>305</v>
      </c>
      <c r="C32" s="199" t="s">
        <v>304</v>
      </c>
      <c r="D32" s="199" t="s">
        <v>305</v>
      </c>
      <c r="E32" s="223"/>
    </row>
    <row r="33" spans="1:5" ht="15">
      <c r="A33" s="221">
        <v>1450</v>
      </c>
      <c r="B33" s="200">
        <v>1450</v>
      </c>
      <c r="C33" s="200">
        <v>1450</v>
      </c>
      <c r="D33" s="218">
        <v>580</v>
      </c>
      <c r="E33" s="223"/>
    </row>
    <row r="34" spans="1:5" ht="15">
      <c r="A34" s="386">
        <f>A33+B33</f>
        <v>2900</v>
      </c>
      <c r="B34" s="380"/>
      <c r="C34" s="381">
        <f>C33+D33</f>
        <v>2030</v>
      </c>
      <c r="D34" s="381"/>
      <c r="E34" s="223"/>
    </row>
    <row r="35" spans="1:5" ht="15">
      <c r="A35" s="382" t="s">
        <v>306</v>
      </c>
      <c r="B35" s="378"/>
      <c r="C35" s="379" t="s">
        <v>306</v>
      </c>
      <c r="D35" s="379"/>
      <c r="E35" s="224" t="s">
        <v>307</v>
      </c>
    </row>
    <row r="36" spans="1:5" ht="15">
      <c r="A36" s="383">
        <f>A34-(A34*10%)</f>
        <v>2610</v>
      </c>
      <c r="B36" s="384"/>
      <c r="C36" s="385">
        <f>C34-(C34*10%)</f>
        <v>1827</v>
      </c>
      <c r="D36" s="385"/>
      <c r="E36" s="225">
        <f>A36-C36</f>
        <v>783</v>
      </c>
    </row>
    <row r="38" ht="15">
      <c r="A38" s="202" t="s">
        <v>316</v>
      </c>
    </row>
    <row r="39" spans="1:2" ht="15">
      <c r="A39" s="203" t="s">
        <v>304</v>
      </c>
      <c r="B39" s="217">
        <v>1450</v>
      </c>
    </row>
    <row r="40" spans="1:2" ht="15">
      <c r="A40" s="203" t="s">
        <v>305</v>
      </c>
      <c r="B40" s="217">
        <v>1450</v>
      </c>
    </row>
    <row r="41" spans="1:2" ht="15">
      <c r="A41" s="203" t="s">
        <v>314</v>
      </c>
      <c r="B41" s="217">
        <v>2610</v>
      </c>
    </row>
    <row r="44" spans="1:3" ht="15">
      <c r="A44" s="387" t="s">
        <v>318</v>
      </c>
      <c r="B44" s="387"/>
      <c r="C44" s="387"/>
    </row>
    <row r="45" spans="1:3" ht="15">
      <c r="A45" s="382" t="s">
        <v>302</v>
      </c>
      <c r="B45" s="382"/>
      <c r="C45" s="382"/>
    </row>
    <row r="46" spans="1:3" ht="15">
      <c r="A46" s="220" t="s">
        <v>304</v>
      </c>
      <c r="B46" s="199" t="s">
        <v>305</v>
      </c>
      <c r="C46" s="219" t="s">
        <v>319</v>
      </c>
    </row>
    <row r="47" spans="1:3" ht="15">
      <c r="A47" s="221">
        <v>900</v>
      </c>
      <c r="B47" s="200">
        <v>900</v>
      </c>
      <c r="C47" s="222">
        <v>900</v>
      </c>
    </row>
    <row r="48" spans="1:3" ht="15">
      <c r="A48" s="383">
        <f>A47+B47+C47</f>
        <v>2700</v>
      </c>
      <c r="B48" s="383"/>
      <c r="C48" s="383"/>
    </row>
    <row r="87" ht="15">
      <c r="A87" s="217" t="e">
        <f>#REF!+#REF!</f>
        <v>#REF!</v>
      </c>
    </row>
    <row r="99" ht="15">
      <c r="A99" s="217" t="e">
        <f>#REF!+#REF!</f>
        <v>#REF!</v>
      </c>
    </row>
  </sheetData>
  <sheetProtection/>
  <mergeCells count="29">
    <mergeCell ref="A44:C44"/>
    <mergeCell ref="A45:C45"/>
    <mergeCell ref="A48:C48"/>
    <mergeCell ref="A35:B35"/>
    <mergeCell ref="C35:D35"/>
    <mergeCell ref="A36:B36"/>
    <mergeCell ref="C36:D36"/>
    <mergeCell ref="A16:B16"/>
    <mergeCell ref="C16:D16"/>
    <mergeCell ref="A30:E30"/>
    <mergeCell ref="A31:B31"/>
    <mergeCell ref="C31:D31"/>
    <mergeCell ref="A34:B34"/>
    <mergeCell ref="A8:B8"/>
    <mergeCell ref="C34:D34"/>
    <mergeCell ref="C8:D8"/>
    <mergeCell ref="A11:B11"/>
    <mergeCell ref="C11:D11"/>
    <mergeCell ref="A14:B14"/>
    <mergeCell ref="C14:D14"/>
    <mergeCell ref="A15:B15"/>
    <mergeCell ref="C15:D15"/>
    <mergeCell ref="A1:E1"/>
    <mergeCell ref="A3:B3"/>
    <mergeCell ref="C3:D3"/>
    <mergeCell ref="A6:B6"/>
    <mergeCell ref="C6:D6"/>
    <mergeCell ref="A7:B7"/>
    <mergeCell ref="C7:D7"/>
  </mergeCells>
  <printOptions/>
  <pageMargins left="0.7" right="0.7" top="0.75" bottom="0.75" header="0.3" footer="0.3"/>
  <pageSetup horizontalDpi="600" verticalDpi="600" orientation="landscape" paperSize="9" scale="90" r:id="rId1"/>
  <rowBreaks count="2" manualBreakCount="2">
    <brk id="32" max="255" man="1"/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F111" sqref="F111"/>
    </sheetView>
  </sheetViews>
  <sheetFormatPr defaultColWidth="9.140625" defaultRowHeight="12.75"/>
  <cols>
    <col min="1" max="1" width="9.140625" style="214" customWidth="1"/>
    <col min="2" max="2" width="88.7109375" style="214" bestFit="1" customWidth="1"/>
    <col min="3" max="3" width="14.7109375" style="214" bestFit="1" customWidth="1"/>
    <col min="4" max="16384" width="9.140625" style="203" customWidth="1"/>
  </cols>
  <sheetData>
    <row r="1" spans="1:3" ht="15">
      <c r="A1" s="388" t="s">
        <v>290</v>
      </c>
      <c r="B1" s="389"/>
      <c r="C1" s="198" t="s">
        <v>88</v>
      </c>
    </row>
    <row r="2" spans="1:3" ht="15">
      <c r="A2" s="204" t="s">
        <v>26</v>
      </c>
      <c r="B2" s="205" t="s">
        <v>19</v>
      </c>
      <c r="C2" s="396">
        <v>28.48</v>
      </c>
    </row>
    <row r="3" spans="1:3" ht="15">
      <c r="A3" s="204"/>
      <c r="B3" s="395" t="s">
        <v>337</v>
      </c>
      <c r="C3" s="394">
        <v>3.93</v>
      </c>
    </row>
    <row r="4" spans="1:3" ht="15">
      <c r="A4" s="204"/>
      <c r="B4" s="395" t="s">
        <v>338</v>
      </c>
      <c r="C4" s="394">
        <v>4.66</v>
      </c>
    </row>
    <row r="5" spans="1:3" ht="15">
      <c r="A5" s="204"/>
      <c r="B5" s="395" t="s">
        <v>339</v>
      </c>
      <c r="C5" s="206">
        <v>5.11</v>
      </c>
    </row>
    <row r="6" spans="1:3" ht="15">
      <c r="A6" s="204"/>
      <c r="B6" s="395" t="s">
        <v>340</v>
      </c>
      <c r="C6" s="394">
        <v>14.78</v>
      </c>
    </row>
    <row r="7" spans="1:3" ht="15">
      <c r="A7" s="204" t="s">
        <v>30</v>
      </c>
      <c r="B7" s="205" t="s">
        <v>309</v>
      </c>
      <c r="C7" s="207"/>
    </row>
    <row r="8" spans="1:3" ht="17.25">
      <c r="A8" s="208" t="s">
        <v>0</v>
      </c>
      <c r="B8" s="209" t="s">
        <v>310</v>
      </c>
      <c r="C8" s="207">
        <v>0</v>
      </c>
    </row>
    <row r="9" spans="1:3" ht="17.25">
      <c r="A9" s="208" t="s">
        <v>1</v>
      </c>
      <c r="B9" s="209" t="s">
        <v>311</v>
      </c>
      <c r="C9" s="207">
        <v>0</v>
      </c>
    </row>
    <row r="10" spans="1:3" ht="15">
      <c r="A10" s="210" t="s">
        <v>141</v>
      </c>
      <c r="B10" s="211"/>
      <c r="C10" s="397">
        <v>5</v>
      </c>
    </row>
    <row r="11" spans="1:3" ht="15">
      <c r="A11" s="212" t="s">
        <v>312</v>
      </c>
      <c r="B11" s="213"/>
      <c r="C11" s="398"/>
    </row>
    <row r="12" ht="15">
      <c r="C12" s="215">
        <f>C2+C8+C9+C10</f>
        <v>33.480000000000004</v>
      </c>
    </row>
    <row r="15" spans="1:3" ht="15">
      <c r="A15" s="388" t="s">
        <v>294</v>
      </c>
      <c r="B15" s="389"/>
      <c r="C15" s="198" t="s">
        <v>88</v>
      </c>
    </row>
    <row r="16" spans="1:3" ht="15">
      <c r="A16" s="216" t="s">
        <v>27</v>
      </c>
      <c r="B16" s="205" t="s">
        <v>291</v>
      </c>
      <c r="C16" s="396">
        <v>20.19</v>
      </c>
    </row>
    <row r="17" spans="1:3" ht="15">
      <c r="A17" s="216"/>
      <c r="B17" s="395" t="s">
        <v>341</v>
      </c>
      <c r="C17" s="394">
        <v>0.51</v>
      </c>
    </row>
    <row r="18" spans="1:3" ht="15">
      <c r="A18" s="216"/>
      <c r="B18" s="395" t="s">
        <v>342</v>
      </c>
      <c r="C18" s="394">
        <v>4.89</v>
      </c>
    </row>
    <row r="19" spans="1:3" ht="15">
      <c r="A19" s="216"/>
      <c r="B19" s="395" t="s">
        <v>340</v>
      </c>
      <c r="C19" s="394">
        <v>14.78</v>
      </c>
    </row>
    <row r="20" spans="1:3" ht="15">
      <c r="A20" s="204" t="s">
        <v>30</v>
      </c>
      <c r="B20" s="205" t="s">
        <v>309</v>
      </c>
      <c r="C20" s="207"/>
    </row>
    <row r="21" spans="1:3" ht="17.25">
      <c r="A21" s="208" t="s">
        <v>0</v>
      </c>
      <c r="B21" s="209" t="s">
        <v>310</v>
      </c>
      <c r="C21" s="207">
        <v>0</v>
      </c>
    </row>
    <row r="22" spans="1:3" ht="17.25">
      <c r="A22" s="208" t="s">
        <v>1</v>
      </c>
      <c r="B22" s="209" t="s">
        <v>311</v>
      </c>
      <c r="C22" s="207">
        <v>0</v>
      </c>
    </row>
    <row r="23" spans="1:3" ht="15">
      <c r="A23" s="210" t="s">
        <v>141</v>
      </c>
      <c r="B23" s="211"/>
      <c r="C23" s="397">
        <v>5</v>
      </c>
    </row>
    <row r="24" spans="1:3" ht="15">
      <c r="A24" s="212" t="s">
        <v>312</v>
      </c>
      <c r="B24" s="213"/>
      <c r="C24" s="398"/>
    </row>
    <row r="25" ht="15">
      <c r="C25" s="215">
        <f>C16+C21+C22+C23</f>
        <v>25.19</v>
      </c>
    </row>
    <row r="28" spans="1:3" ht="15">
      <c r="A28" s="388" t="s">
        <v>295</v>
      </c>
      <c r="B28" s="389"/>
      <c r="C28" s="198" t="s">
        <v>88</v>
      </c>
    </row>
    <row r="29" spans="1:3" ht="15">
      <c r="A29" s="216" t="s">
        <v>27</v>
      </c>
      <c r="B29" s="205" t="s">
        <v>292</v>
      </c>
      <c r="C29" s="396">
        <v>20.19</v>
      </c>
    </row>
    <row r="30" spans="1:3" ht="15">
      <c r="A30" s="216"/>
      <c r="B30" s="395" t="s">
        <v>341</v>
      </c>
      <c r="C30" s="394">
        <v>0.51</v>
      </c>
    </row>
    <row r="31" spans="1:3" ht="15">
      <c r="A31" s="216"/>
      <c r="B31" s="395" t="s">
        <v>342</v>
      </c>
      <c r="C31" s="394">
        <v>4.89</v>
      </c>
    </row>
    <row r="32" spans="1:3" ht="15">
      <c r="A32" s="216"/>
      <c r="B32" s="395" t="s">
        <v>340</v>
      </c>
      <c r="C32" s="394">
        <v>14.78</v>
      </c>
    </row>
    <row r="33" spans="1:3" ht="15">
      <c r="A33" s="210" t="s">
        <v>141</v>
      </c>
      <c r="B33" s="211"/>
      <c r="C33" s="397">
        <v>5</v>
      </c>
    </row>
    <row r="34" spans="1:3" ht="15">
      <c r="A34" s="212" t="s">
        <v>312</v>
      </c>
      <c r="B34" s="213"/>
      <c r="C34" s="398"/>
    </row>
    <row r="35" ht="15">
      <c r="C35" s="215">
        <f>C29+C33</f>
        <v>25.19</v>
      </c>
    </row>
    <row r="38" spans="1:3" ht="15">
      <c r="A38" s="388" t="s">
        <v>296</v>
      </c>
      <c r="B38" s="389"/>
      <c r="C38" s="198" t="s">
        <v>88</v>
      </c>
    </row>
    <row r="39" spans="1:3" ht="15">
      <c r="A39" s="204" t="s">
        <v>26</v>
      </c>
      <c r="B39" s="205" t="s">
        <v>19</v>
      </c>
      <c r="C39" s="396">
        <v>28.48</v>
      </c>
    </row>
    <row r="40" spans="1:3" ht="15">
      <c r="A40" s="204"/>
      <c r="B40" s="395" t="s">
        <v>337</v>
      </c>
      <c r="C40" s="394">
        <v>3.93</v>
      </c>
    </row>
    <row r="41" spans="1:3" ht="15">
      <c r="A41" s="204"/>
      <c r="B41" s="395" t="s">
        <v>338</v>
      </c>
      <c r="C41" s="394">
        <v>4.66</v>
      </c>
    </row>
    <row r="42" spans="1:3" ht="15">
      <c r="A42" s="204"/>
      <c r="B42" s="395" t="s">
        <v>339</v>
      </c>
      <c r="C42" s="206">
        <v>5.11</v>
      </c>
    </row>
    <row r="43" spans="1:3" ht="15">
      <c r="A43" s="204"/>
      <c r="B43" s="395" t="s">
        <v>340</v>
      </c>
      <c r="C43" s="394">
        <v>14.78</v>
      </c>
    </row>
    <row r="44" spans="1:3" ht="15">
      <c r="A44" s="210" t="s">
        <v>141</v>
      </c>
      <c r="B44" s="211"/>
      <c r="C44" s="397">
        <v>5</v>
      </c>
    </row>
    <row r="45" spans="1:3" ht="15">
      <c r="A45" s="212" t="s">
        <v>312</v>
      </c>
      <c r="B45" s="213"/>
      <c r="C45" s="398"/>
    </row>
    <row r="46" ht="15">
      <c r="C46" s="215">
        <f>C39+C44</f>
        <v>33.480000000000004</v>
      </c>
    </row>
    <row r="49" spans="1:3" ht="15">
      <c r="A49" s="388" t="s">
        <v>297</v>
      </c>
      <c r="B49" s="389"/>
      <c r="C49" s="198" t="s">
        <v>88</v>
      </c>
    </row>
    <row r="50" spans="1:3" ht="15">
      <c r="A50" s="216" t="s">
        <v>27</v>
      </c>
      <c r="B50" s="205" t="s">
        <v>291</v>
      </c>
      <c r="C50" s="396">
        <v>20.19</v>
      </c>
    </row>
    <row r="51" spans="1:3" ht="15">
      <c r="A51" s="216"/>
      <c r="B51" s="395" t="s">
        <v>341</v>
      </c>
      <c r="C51" s="394">
        <v>0.51</v>
      </c>
    </row>
    <row r="52" spans="1:3" ht="15">
      <c r="A52" s="216"/>
      <c r="B52" s="395" t="s">
        <v>342</v>
      </c>
      <c r="C52" s="394">
        <v>4.89</v>
      </c>
    </row>
    <row r="53" spans="1:3" ht="15">
      <c r="A53" s="216"/>
      <c r="B53" s="395" t="s">
        <v>340</v>
      </c>
      <c r="C53" s="394">
        <v>14.78</v>
      </c>
    </row>
    <row r="54" spans="1:3" ht="15">
      <c r="A54" s="210" t="s">
        <v>141</v>
      </c>
      <c r="B54" s="211"/>
      <c r="C54" s="397">
        <v>5</v>
      </c>
    </row>
    <row r="55" spans="1:3" ht="15">
      <c r="A55" s="212" t="s">
        <v>312</v>
      </c>
      <c r="B55" s="213"/>
      <c r="C55" s="398"/>
    </row>
    <row r="56" ht="15">
      <c r="C56" s="215">
        <f>C50+C54</f>
        <v>25.19</v>
      </c>
    </row>
    <row r="59" spans="1:3" ht="15">
      <c r="A59" s="392" t="s">
        <v>298</v>
      </c>
      <c r="B59" s="392"/>
      <c r="C59" s="198" t="s">
        <v>88</v>
      </c>
    </row>
    <row r="60" spans="1:3" ht="15">
      <c r="A60" s="216" t="s">
        <v>27</v>
      </c>
      <c r="B60" s="205" t="s">
        <v>292</v>
      </c>
      <c r="C60" s="396">
        <v>20.19</v>
      </c>
    </row>
    <row r="61" spans="1:3" ht="15">
      <c r="A61" s="216"/>
      <c r="B61" s="395" t="s">
        <v>341</v>
      </c>
      <c r="C61" s="394">
        <v>0.51</v>
      </c>
    </row>
    <row r="62" spans="1:3" ht="15">
      <c r="A62" s="216"/>
      <c r="B62" s="395" t="s">
        <v>342</v>
      </c>
      <c r="C62" s="394">
        <v>4.89</v>
      </c>
    </row>
    <row r="63" spans="1:3" ht="15">
      <c r="A63" s="216"/>
      <c r="B63" s="395" t="s">
        <v>340</v>
      </c>
      <c r="C63" s="394">
        <v>14.78</v>
      </c>
    </row>
    <row r="64" spans="1:3" ht="15">
      <c r="A64" s="210" t="s">
        <v>141</v>
      </c>
      <c r="B64" s="211"/>
      <c r="C64" s="397">
        <v>5</v>
      </c>
    </row>
    <row r="65" spans="1:3" ht="15">
      <c r="A65" s="212" t="s">
        <v>312</v>
      </c>
      <c r="B65" s="213"/>
      <c r="C65" s="398"/>
    </row>
    <row r="66" ht="15">
      <c r="C66" s="215">
        <f>C60+C64</f>
        <v>25.19</v>
      </c>
    </row>
    <row r="69" spans="1:3" ht="15">
      <c r="A69" s="388" t="s">
        <v>293</v>
      </c>
      <c r="B69" s="389"/>
      <c r="C69" s="198" t="s">
        <v>88</v>
      </c>
    </row>
    <row r="70" spans="1:3" ht="15">
      <c r="A70" s="204" t="s">
        <v>26</v>
      </c>
      <c r="B70" s="205" t="s">
        <v>19</v>
      </c>
      <c r="C70" s="396">
        <v>28.48</v>
      </c>
    </row>
    <row r="71" spans="1:3" ht="15">
      <c r="A71" s="204"/>
      <c r="B71" s="395" t="s">
        <v>337</v>
      </c>
      <c r="C71" s="394">
        <v>3.93</v>
      </c>
    </row>
    <row r="72" spans="1:3" ht="15">
      <c r="A72" s="204"/>
      <c r="B72" s="395" t="s">
        <v>338</v>
      </c>
      <c r="C72" s="394">
        <v>4.66</v>
      </c>
    </row>
    <row r="73" spans="1:3" ht="15">
      <c r="A73" s="204"/>
      <c r="B73" s="395" t="s">
        <v>339</v>
      </c>
      <c r="C73" s="206">
        <v>5.11</v>
      </c>
    </row>
    <row r="74" spans="1:3" ht="15">
      <c r="A74" s="204"/>
      <c r="B74" s="395" t="s">
        <v>340</v>
      </c>
      <c r="C74" s="394">
        <v>14.78</v>
      </c>
    </row>
    <row r="75" spans="1:3" ht="15">
      <c r="A75" s="210" t="s">
        <v>141</v>
      </c>
      <c r="B75" s="211"/>
      <c r="C75" s="397">
        <v>5</v>
      </c>
    </row>
    <row r="76" spans="1:3" ht="15">
      <c r="A76" s="212" t="s">
        <v>312</v>
      </c>
      <c r="B76" s="213"/>
      <c r="C76" s="398"/>
    </row>
    <row r="77" ht="15">
      <c r="C77" s="215">
        <f>C70+C75</f>
        <v>33.480000000000004</v>
      </c>
    </row>
    <row r="80" spans="1:3" ht="15">
      <c r="A80" s="392" t="s">
        <v>299</v>
      </c>
      <c r="B80" s="392"/>
      <c r="C80" s="198" t="s">
        <v>88</v>
      </c>
    </row>
    <row r="81" spans="1:3" ht="15">
      <c r="A81" s="216" t="s">
        <v>27</v>
      </c>
      <c r="B81" s="205" t="s">
        <v>291</v>
      </c>
      <c r="C81" s="396">
        <v>20.19</v>
      </c>
    </row>
    <row r="82" spans="1:3" ht="15">
      <c r="A82" s="216"/>
      <c r="B82" s="395" t="s">
        <v>341</v>
      </c>
      <c r="C82" s="394">
        <v>0.51</v>
      </c>
    </row>
    <row r="83" spans="1:3" ht="15">
      <c r="A83" s="216"/>
      <c r="B83" s="395" t="s">
        <v>342</v>
      </c>
      <c r="C83" s="394">
        <v>4.89</v>
      </c>
    </row>
    <row r="84" spans="1:3" ht="15">
      <c r="A84" s="216"/>
      <c r="B84" s="395" t="s">
        <v>340</v>
      </c>
      <c r="C84" s="394">
        <v>14.78</v>
      </c>
    </row>
    <row r="85" spans="1:3" ht="15">
      <c r="A85" s="210" t="s">
        <v>141</v>
      </c>
      <c r="B85" s="211"/>
      <c r="C85" s="397">
        <v>5</v>
      </c>
    </row>
    <row r="86" spans="1:3" ht="15">
      <c r="A86" s="212" t="s">
        <v>312</v>
      </c>
      <c r="B86" s="213"/>
      <c r="C86" s="398"/>
    </row>
    <row r="87" ht="15">
      <c r="C87" s="215">
        <f>C81+C85</f>
        <v>25.19</v>
      </c>
    </row>
    <row r="90" spans="1:3" ht="15">
      <c r="A90" s="392" t="s">
        <v>300</v>
      </c>
      <c r="B90" s="392"/>
      <c r="C90" s="198" t="s">
        <v>88</v>
      </c>
    </row>
    <row r="91" spans="1:3" ht="15">
      <c r="A91" s="216" t="s">
        <v>27</v>
      </c>
      <c r="B91" s="205" t="s">
        <v>292</v>
      </c>
      <c r="C91" s="396">
        <v>20.19</v>
      </c>
    </row>
    <row r="92" spans="1:5" ht="15">
      <c r="A92" s="216"/>
      <c r="B92" s="395" t="s">
        <v>341</v>
      </c>
      <c r="C92" s="394">
        <v>0.51</v>
      </c>
      <c r="E92" s="399"/>
    </row>
    <row r="93" spans="1:3" ht="15">
      <c r="A93" s="216"/>
      <c r="B93" s="395" t="s">
        <v>342</v>
      </c>
      <c r="C93" s="394">
        <v>4.89</v>
      </c>
    </row>
    <row r="94" spans="1:3" ht="15">
      <c r="A94" s="216"/>
      <c r="B94" s="395" t="s">
        <v>340</v>
      </c>
      <c r="C94" s="394">
        <v>14.78</v>
      </c>
    </row>
    <row r="95" spans="1:3" ht="15">
      <c r="A95" s="210" t="s">
        <v>141</v>
      </c>
      <c r="B95" s="211"/>
      <c r="C95" s="397">
        <v>5</v>
      </c>
    </row>
    <row r="96" spans="1:3" ht="15">
      <c r="A96" s="212" t="s">
        <v>312</v>
      </c>
      <c r="B96" s="213"/>
      <c r="C96" s="398"/>
    </row>
    <row r="97" ht="15">
      <c r="C97" s="215">
        <f>C91+C95</f>
        <v>25.19</v>
      </c>
    </row>
    <row r="107" spans="1:3" ht="15">
      <c r="A107" s="388" t="s">
        <v>290</v>
      </c>
      <c r="B107" s="389"/>
      <c r="C107" s="198" t="s">
        <v>88</v>
      </c>
    </row>
    <row r="108" spans="1:3" ht="15">
      <c r="A108" s="204" t="s">
        <v>26</v>
      </c>
      <c r="B108" s="205" t="s">
        <v>19</v>
      </c>
      <c r="C108" s="206">
        <v>28.48</v>
      </c>
    </row>
    <row r="109" spans="1:3" ht="15">
      <c r="A109" s="204" t="s">
        <v>30</v>
      </c>
      <c r="B109" s="205" t="s">
        <v>309</v>
      </c>
      <c r="C109" s="207"/>
    </row>
    <row r="110" spans="1:3" ht="17.25">
      <c r="A110" s="208" t="s">
        <v>0</v>
      </c>
      <c r="B110" s="209" t="s">
        <v>310</v>
      </c>
      <c r="C110" s="207">
        <v>9.64</v>
      </c>
    </row>
    <row r="111" spans="1:3" ht="17.25">
      <c r="A111" s="208" t="s">
        <v>1</v>
      </c>
      <c r="B111" s="209" t="s">
        <v>311</v>
      </c>
      <c r="C111" s="207">
        <v>45.5</v>
      </c>
    </row>
    <row r="112" spans="1:3" ht="15">
      <c r="A112" s="210" t="s">
        <v>141</v>
      </c>
      <c r="B112" s="211"/>
      <c r="C112" s="390">
        <v>5</v>
      </c>
    </row>
    <row r="113" spans="1:3" ht="15">
      <c r="A113" s="212" t="s">
        <v>312</v>
      </c>
      <c r="B113" s="213"/>
      <c r="C113" s="391"/>
    </row>
    <row r="114" ht="15">
      <c r="C114" s="215">
        <f>C108+C110+C111+C112</f>
        <v>88.62</v>
      </c>
    </row>
    <row r="115" ht="15">
      <c r="C115" s="294">
        <f>-C110</f>
        <v>-9.64</v>
      </c>
    </row>
    <row r="116" ht="15">
      <c r="C116" s="294">
        <f>-C111</f>
        <v>-45.5</v>
      </c>
    </row>
    <row r="117" ht="15">
      <c r="C117" s="295">
        <f>SUM(C114:C116)</f>
        <v>33.480000000000004</v>
      </c>
    </row>
    <row r="119" spans="1:3" ht="15">
      <c r="A119" s="388" t="s">
        <v>294</v>
      </c>
      <c r="B119" s="389"/>
      <c r="C119" s="198" t="s">
        <v>88</v>
      </c>
    </row>
    <row r="120" spans="1:3" ht="15">
      <c r="A120" s="216" t="s">
        <v>27</v>
      </c>
      <c r="B120" s="205" t="s">
        <v>291</v>
      </c>
      <c r="C120" s="206">
        <v>20.19</v>
      </c>
    </row>
    <row r="121" spans="1:3" ht="15">
      <c r="A121" s="204" t="s">
        <v>30</v>
      </c>
      <c r="B121" s="205" t="s">
        <v>309</v>
      </c>
      <c r="C121" s="207"/>
    </row>
    <row r="122" spans="1:3" ht="17.25">
      <c r="A122" s="208" t="s">
        <v>0</v>
      </c>
      <c r="B122" s="209" t="s">
        <v>310</v>
      </c>
      <c r="C122" s="207">
        <v>9.64</v>
      </c>
    </row>
    <row r="123" spans="1:3" ht="17.25">
      <c r="A123" s="208" t="s">
        <v>1</v>
      </c>
      <c r="B123" s="209" t="s">
        <v>311</v>
      </c>
      <c r="C123" s="207">
        <v>45.5</v>
      </c>
    </row>
    <row r="124" spans="1:3" ht="15">
      <c r="A124" s="210" t="s">
        <v>141</v>
      </c>
      <c r="B124" s="211"/>
      <c r="C124" s="390">
        <v>5</v>
      </c>
    </row>
    <row r="125" spans="1:3" ht="15">
      <c r="A125" s="212" t="s">
        <v>312</v>
      </c>
      <c r="B125" s="213"/>
      <c r="C125" s="391"/>
    </row>
    <row r="126" ht="15">
      <c r="C126" s="215">
        <f>C120+C122+C123+C124</f>
        <v>80.33</v>
      </c>
    </row>
    <row r="127" ht="15">
      <c r="C127" s="294">
        <f>-C122</f>
        <v>-9.64</v>
      </c>
    </row>
    <row r="128" ht="15">
      <c r="C128" s="294">
        <f>-C123</f>
        <v>-45.5</v>
      </c>
    </row>
    <row r="129" ht="15">
      <c r="C129" s="295">
        <f>SUM(C126:C128)</f>
        <v>25.189999999999998</v>
      </c>
    </row>
  </sheetData>
  <sheetProtection/>
  <mergeCells count="22">
    <mergeCell ref="C23:C24"/>
    <mergeCell ref="A28:B28"/>
    <mergeCell ref="A15:B15"/>
    <mergeCell ref="A1:B1"/>
    <mergeCell ref="C10:C11"/>
    <mergeCell ref="C54:C55"/>
    <mergeCell ref="A59:B59"/>
    <mergeCell ref="C64:C65"/>
    <mergeCell ref="A49:B49"/>
    <mergeCell ref="C33:C34"/>
    <mergeCell ref="A38:B38"/>
    <mergeCell ref="C44:C45"/>
    <mergeCell ref="A107:B107"/>
    <mergeCell ref="C112:C113"/>
    <mergeCell ref="A119:B119"/>
    <mergeCell ref="C124:C125"/>
    <mergeCell ref="A69:B69"/>
    <mergeCell ref="C75:C76"/>
    <mergeCell ref="A80:B80"/>
    <mergeCell ref="C85:C86"/>
    <mergeCell ref="A90:B90"/>
    <mergeCell ref="C95:C9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Dušica Nešić</cp:lastModifiedBy>
  <cp:lastPrinted>2013-07-23T10:26:39Z</cp:lastPrinted>
  <dcterms:created xsi:type="dcterms:W3CDTF">2006-03-17T10:14:20Z</dcterms:created>
  <dcterms:modified xsi:type="dcterms:W3CDTF">2013-09-02T10:15:26Z</dcterms:modified>
  <cp:category/>
  <cp:version/>
  <cp:contentType/>
  <cp:contentStatus/>
</cp:coreProperties>
</file>