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7620" activeTab="13"/>
  </bookViews>
  <sheets>
    <sheet name="Kazalo" sheetId="1" r:id="rId1"/>
    <sheet name="izk 1 - 1" sheetId="2" r:id="rId2"/>
    <sheet name="Izk 1 - 2" sheetId="3" r:id="rId3"/>
    <sheet name="Izk 2 - 1" sheetId="4" r:id="rId4"/>
    <sheet name="Izk 2 - 2" sheetId="5" r:id="rId5"/>
    <sheet name="prehodnost JZ" sheetId="6" r:id="rId6"/>
    <sheet name="Izk 3" sheetId="7" r:id="rId7"/>
    <sheet name="Izk 4" sheetId="8" r:id="rId8"/>
    <sheet name="Izk 5" sheetId="9" r:id="rId9"/>
    <sheet name="ponavljalci JZ" sheetId="10" r:id="rId10"/>
    <sheet name="Izk 6" sheetId="11" r:id="rId11"/>
    <sheet name="Izk 7" sheetId="12" r:id="rId12"/>
    <sheet name="Izk 11" sheetId="13" r:id="rId13"/>
    <sheet name="Izk 12" sheetId="14" r:id="rId14"/>
    <sheet name="List5" sheetId="15" r:id="rId15"/>
    <sheet name="List1" sheetId="16" r:id="rId16"/>
    <sheet name="List2" sheetId="17" r:id="rId17"/>
    <sheet name="List3" sheetId="18" r:id="rId18"/>
  </sheets>
  <definedNames/>
  <calcPr fullCalcOnLoad="1"/>
</workbook>
</file>

<file path=xl/sharedStrings.xml><?xml version="1.0" encoding="utf-8"?>
<sst xmlns="http://schemas.openxmlformats.org/spreadsheetml/2006/main" count="7139" uniqueCount="158">
  <si>
    <t>članica</t>
  </si>
  <si>
    <t>vrsta študija</t>
  </si>
  <si>
    <t>AG</t>
  </si>
  <si>
    <t>visokošolski strokovni študijski program</t>
  </si>
  <si>
    <t>redni</t>
  </si>
  <si>
    <t>izredni</t>
  </si>
  <si>
    <t>univerzitetni študijski program</t>
  </si>
  <si>
    <t>specialistični študijski program</t>
  </si>
  <si>
    <t>magistrski študijski program</t>
  </si>
  <si>
    <t>doktorski študijski program</t>
  </si>
  <si>
    <t>visokošolski strokovni bolonjski študijski program - 1. stopnja</t>
  </si>
  <si>
    <t>univerzitetni bolonjski študijski program - 1. stopnja</t>
  </si>
  <si>
    <t>AGRFT</t>
  </si>
  <si>
    <t>ALUO</t>
  </si>
  <si>
    <t>BF</t>
  </si>
  <si>
    <t>EF</t>
  </si>
  <si>
    <t>FA</t>
  </si>
  <si>
    <t>FDV</t>
  </si>
  <si>
    <t>FE</t>
  </si>
  <si>
    <t>FF</t>
  </si>
  <si>
    <t>FFA</t>
  </si>
  <si>
    <t>FGG</t>
  </si>
  <si>
    <t>FKKT</t>
  </si>
  <si>
    <t>FMF</t>
  </si>
  <si>
    <t>FPP</t>
  </si>
  <si>
    <t>FRI</t>
  </si>
  <si>
    <t>FRI, FMF</t>
  </si>
  <si>
    <t>FS</t>
  </si>
  <si>
    <t>FSD</t>
  </si>
  <si>
    <t>FŠ</t>
  </si>
  <si>
    <t>FU</t>
  </si>
  <si>
    <t>MF</t>
  </si>
  <si>
    <t>NTF</t>
  </si>
  <si>
    <t>PEF</t>
  </si>
  <si>
    <t>PF</t>
  </si>
  <si>
    <t>TEOF</t>
  </si>
  <si>
    <t>VF</t>
  </si>
  <si>
    <t>status</t>
  </si>
  <si>
    <t>UPŠ</t>
  </si>
  <si>
    <t>realizacija 2008/2009</t>
  </si>
  <si>
    <t>načrtovano 2009/2010</t>
  </si>
  <si>
    <t>Tabela 2: Število akreditiranih programov, ki se izvajajo na članici</t>
  </si>
  <si>
    <t>Tabela 3: Število vpisanih študentov po vrstah in študijskih programov , ki se izvajajo</t>
  </si>
  <si>
    <t>realizacija 2008/09</t>
  </si>
  <si>
    <t>načrtovano 2009/10</t>
  </si>
  <si>
    <t>Tabela 4: Število absolventov po vrstah študijskih programov, ki se izvajajo</t>
  </si>
  <si>
    <t>Tabela 6: Prehodnost iz 1. v 2. letnik štuidjskega programa za pridobitev magisterija znanosti</t>
  </si>
  <si>
    <t>vpisani študenti  v drugi letnik brez ponavljalcev  v obdobju (t)</t>
  </si>
  <si>
    <t>vpisani študenti v prvi letnik s ponavljalci v prejšnjem študijskem letu (t-1)</t>
  </si>
  <si>
    <t>% prehodnosti iz 1. v 2. letnik</t>
  </si>
  <si>
    <t>število ponavljalcev</t>
  </si>
  <si>
    <t>študenti brez absolventov</t>
  </si>
  <si>
    <t>% vseh ponavljavcev</t>
  </si>
  <si>
    <t>Tabela 8: Število diplomantov po vrsti študijskega programa</t>
  </si>
  <si>
    <t>Tabela: Številčno razmerje med razpisanimi mesti, prijavljenimi in sprejetimi kandidati v 1. letnik v prvem roku prijavnega postopka</t>
  </si>
  <si>
    <t xml:space="preserve">prijave s prvo željo </t>
  </si>
  <si>
    <t>vpisani študenti v 1. letnik</t>
  </si>
  <si>
    <t xml:space="preserve"> razpisana mesta po programih</t>
  </si>
  <si>
    <t>Tabela: Število študentov na visokošolskega učitelja na članici</t>
  </si>
  <si>
    <t>realizacija 2008</t>
  </si>
  <si>
    <t>načrtovano 2009</t>
  </si>
  <si>
    <t>učitelji</t>
  </si>
  <si>
    <t>študenti</t>
  </si>
  <si>
    <t>realizirano 2008/2009</t>
  </si>
  <si>
    <t>študent na učitelja</t>
  </si>
  <si>
    <t>ni podatka</t>
  </si>
  <si>
    <t>število mesecev od 1. oktobra vpisnega leta do meseca diplomiranja</t>
  </si>
  <si>
    <t>število diplomantov</t>
  </si>
  <si>
    <t>povprečno trajanje študija (v letih)</t>
  </si>
  <si>
    <t>Tabela 1. Število akreditiranih programov na članici</t>
  </si>
  <si>
    <t>Kazalo</t>
  </si>
  <si>
    <t>oznaka kazalca</t>
  </si>
  <si>
    <t>ime kazalca</t>
  </si>
  <si>
    <t>Izk 1 - 1</t>
  </si>
  <si>
    <t>Število akreditiranih študijskih programov</t>
  </si>
  <si>
    <t>Izk 1 - 2</t>
  </si>
  <si>
    <t>Število izvajanih akrediteacijskih programov</t>
  </si>
  <si>
    <t xml:space="preserve">Izk 2 </t>
  </si>
  <si>
    <t>Število vpisanih študentov po vrstah študijskih programov, ki se izvajajo</t>
  </si>
  <si>
    <t>Izk 3</t>
  </si>
  <si>
    <t>Izk 4</t>
  </si>
  <si>
    <t>Izk 5</t>
  </si>
  <si>
    <t>Izk 6</t>
  </si>
  <si>
    <t>Prehodnost iz 1. v 2. letnik za redni in izredni študij po posameznih starih dodiplomskih programih in 1. stopnji</t>
  </si>
  <si>
    <t>Prehodnost iz 1. v 2. letnik študijskega programa za pridobitev magisterija znanosti</t>
  </si>
  <si>
    <t>Odstotek vseh ponavljavcev</t>
  </si>
  <si>
    <t>Število diplomantov po vrsti študijskega programa</t>
  </si>
  <si>
    <t>Izk 7</t>
  </si>
  <si>
    <t>Trajanje študija</t>
  </si>
  <si>
    <t>Izk 12</t>
  </si>
  <si>
    <t>Število študentov na visokošolskega učitelja na članici</t>
  </si>
  <si>
    <t>Izk 11</t>
  </si>
  <si>
    <t>Številčno razmerje med razpisanimi mesti, prijavljenimi in sprejetimi kandidati v 1. letnik v prvem roku prijavnega postopka</t>
  </si>
  <si>
    <t>Skupaj UL</t>
  </si>
  <si>
    <t>Tabela 7: Odstotek vseh ponavljalcev v dodiplomskih in študijskih programih 1. stopnje glede na vse vpisane študente (brez absolventov) za redni  študij</t>
  </si>
  <si>
    <t>Tabela 5: Prehodnost iz 1. v 2. letnik za redni študij po posameznih starih dodiplomskih programih in po 1. bolonjski stopnji</t>
  </si>
  <si>
    <t>Tabela: Povprečna doba zaključka študija v študijski program - redni študij</t>
  </si>
  <si>
    <t>corr JB</t>
  </si>
  <si>
    <t>če ni podatka za prvi letnik.</t>
  </si>
  <si>
    <t>Opomba: V seštevku 2. letnika ni študentov,</t>
  </si>
  <si>
    <t>študent zaključil 1. letnik že prej.</t>
  </si>
  <si>
    <t>Opomba: Pri AG je v 2. letniku 1</t>
  </si>
  <si>
    <t>izhaja iz starih programov.</t>
  </si>
  <si>
    <t>število diplo- mantov*</t>
  </si>
  <si>
    <t>* Opomba: Nekaj bolonjskih diplomantov</t>
  </si>
  <si>
    <t>corr. JB</t>
  </si>
  <si>
    <t>ZF</t>
  </si>
  <si>
    <t>študijski programi za pridobitev visokošolske strokovne izobrazbe</t>
  </si>
  <si>
    <t>študijski programi za pridobitev univerzitetne izobrazbe</t>
  </si>
  <si>
    <t>univerzitetni študijski programi - 1. stopnja</t>
  </si>
  <si>
    <t>visokošolski strokovni študijski programi - 1. stopnja</t>
  </si>
  <si>
    <t>magistrski študijski programi - 2. stopnja</t>
  </si>
  <si>
    <t>2008/2009</t>
  </si>
  <si>
    <t>realizacija 2009/10</t>
  </si>
  <si>
    <t>skupaj ul</t>
  </si>
  <si>
    <t>ul skupaj</t>
  </si>
  <si>
    <t>Poslovno poročilo 2009</t>
  </si>
  <si>
    <t>realizacija 2009/2010</t>
  </si>
  <si>
    <t>realizacija 2009</t>
  </si>
  <si>
    <t>++</t>
  </si>
  <si>
    <t>Še UPŠ</t>
  </si>
  <si>
    <t>št-izredni</t>
  </si>
  <si>
    <t>/</t>
  </si>
  <si>
    <t>STARI ZABUKOVEC</t>
  </si>
  <si>
    <t>"NOVI ZABUKOVEC"</t>
  </si>
  <si>
    <t>150*</t>
  </si>
  <si>
    <t>40*</t>
  </si>
  <si>
    <t>1380*</t>
  </si>
  <si>
    <t>750*</t>
  </si>
  <si>
    <t>X</t>
  </si>
  <si>
    <t>0/0</t>
  </si>
  <si>
    <t>2257/2325</t>
  </si>
  <si>
    <t>406/457</t>
  </si>
  <si>
    <t>101/126</t>
  </si>
  <si>
    <t>13/14</t>
  </si>
  <si>
    <t>red</t>
  </si>
  <si>
    <t>izr</t>
  </si>
  <si>
    <t>REALIZACIJA 2009</t>
  </si>
  <si>
    <t>način</t>
  </si>
  <si>
    <t>Opomba: enovit magistrski študij je štet k 2. stopnji</t>
  </si>
  <si>
    <t>ReALIZACIJA 2009</t>
  </si>
  <si>
    <t>enako kot v programu UL 2009</t>
  </si>
  <si>
    <t>popraviti na EF</t>
  </si>
  <si>
    <t>enako kot program dela ul 2009</t>
  </si>
  <si>
    <t>realizacija 9</t>
  </si>
  <si>
    <t>podatek iz p.d.2009 potrjen</t>
  </si>
  <si>
    <t>podatki iz j.z.</t>
  </si>
  <si>
    <t>tukaj narejen insert ef.podatki</t>
  </si>
  <si>
    <t>INSERITANI PODATKI Z EF</t>
  </si>
  <si>
    <t>PODATKI J.Z.</t>
  </si>
  <si>
    <t>J.Z.DRUGIČ</t>
  </si>
  <si>
    <t>J.Z. ZADNJI</t>
  </si>
  <si>
    <t>MS</t>
  </si>
  <si>
    <t>UL skupaj</t>
  </si>
  <si>
    <t>z zamikom enega leta</t>
  </si>
  <si>
    <t>Opomba: vpis v 2. letnik tudi</t>
  </si>
  <si>
    <t>pozor pri vrstnem redu članic za enkrat</t>
  </si>
  <si>
    <t xml:space="preserve"> POSLANI J.Z.</t>
  </si>
</sst>
</file>

<file path=xl/styles.xml><?xml version="1.0" encoding="utf-8"?>
<styleSheet xmlns="http://schemas.openxmlformats.org/spreadsheetml/2006/main">
  <numFmts count="2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00"/>
    <numFmt numFmtId="174" formatCode="0.000"/>
    <numFmt numFmtId="175" formatCode="0.0"/>
    <numFmt numFmtId="176" formatCode="0.000000"/>
    <numFmt numFmtId="177" formatCode="0.0000000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2"/>
      <name val="Arial"/>
      <family val="2"/>
    </font>
    <font>
      <sz val="10"/>
      <color indexed="62"/>
      <name val="Calibri"/>
      <family val="2"/>
    </font>
    <font>
      <sz val="10"/>
      <name val="Arial CE"/>
      <family val="0"/>
    </font>
    <font>
      <sz val="10"/>
      <name val="Times New Roman CE"/>
      <family val="1"/>
    </font>
    <font>
      <sz val="10"/>
      <color indexed="1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theme="3" tint="-0.2499700039625167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6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55" fillId="0" borderId="10" xfId="0" applyFont="1" applyBorder="1" applyAlignment="1">
      <alignment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/>
    </xf>
    <xf numFmtId="2" fontId="55" fillId="33" borderId="10" xfId="0" applyNumberFormat="1" applyFont="1" applyFill="1" applyBorder="1" applyAlignment="1">
      <alignment/>
    </xf>
    <xf numFmtId="0" fontId="55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54" fillId="0" borderId="10" xfId="0" applyFont="1" applyBorder="1" applyAlignment="1">
      <alignment/>
    </xf>
    <xf numFmtId="0" fontId="46" fillId="0" borderId="0" xfId="0" applyFont="1" applyAlignment="1">
      <alignment/>
    </xf>
    <xf numFmtId="2" fontId="55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55" fillId="0" borderId="10" xfId="0" applyFont="1" applyBorder="1" applyAlignment="1">
      <alignment horizontal="left" vertical="top" wrapText="1"/>
    </xf>
    <xf numFmtId="0" fontId="57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11" xfId="0" applyFont="1" applyBorder="1" applyAlignment="1">
      <alignment horizontal="left" vertical="top"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vertical="top" wrapText="1"/>
    </xf>
    <xf numFmtId="0" fontId="58" fillId="33" borderId="10" xfId="0" applyFont="1" applyFill="1" applyBorder="1" applyAlignment="1">
      <alignment/>
    </xf>
    <xf numFmtId="0" fontId="58" fillId="0" borderId="10" xfId="0" applyFont="1" applyBorder="1" applyAlignment="1">
      <alignment horizontal="right"/>
    </xf>
    <xf numFmtId="0" fontId="58" fillId="33" borderId="10" xfId="0" applyFont="1" applyFill="1" applyBorder="1" applyAlignment="1">
      <alignment horizontal="right"/>
    </xf>
    <xf numFmtId="0" fontId="59" fillId="0" borderId="11" xfId="0" applyFont="1" applyBorder="1" applyAlignment="1">
      <alignment vertical="top"/>
    </xf>
    <xf numFmtId="0" fontId="55" fillId="34" borderId="10" xfId="0" applyFont="1" applyFill="1" applyBorder="1" applyAlignment="1">
      <alignment/>
    </xf>
    <xf numFmtId="0" fontId="56" fillId="0" borderId="10" xfId="0" applyFont="1" applyBorder="1" applyAlignment="1">
      <alignment horizontal="left" vertical="top" wrapText="1"/>
    </xf>
    <xf numFmtId="2" fontId="58" fillId="33" borderId="10" xfId="0" applyNumberFormat="1" applyFont="1" applyFill="1" applyBorder="1" applyAlignment="1">
      <alignment/>
    </xf>
    <xf numFmtId="2" fontId="58" fillId="33" borderId="10" xfId="0" applyNumberFormat="1" applyFont="1" applyFill="1" applyBorder="1" applyAlignment="1">
      <alignment horizontal="right"/>
    </xf>
    <xf numFmtId="0" fontId="0" fillId="0" borderId="10" xfId="0" applyNumberFormat="1" applyBorder="1" applyAlignment="1">
      <alignment/>
    </xf>
    <xf numFmtId="0" fontId="56" fillId="0" borderId="10" xfId="0" applyFont="1" applyBorder="1" applyAlignment="1">
      <alignment horizontal="left" vertical="top"/>
    </xf>
    <xf numFmtId="0" fontId="55" fillId="35" borderId="10" xfId="0" applyFont="1" applyFill="1" applyBorder="1" applyAlignment="1">
      <alignment/>
    </xf>
    <xf numFmtId="0" fontId="54" fillId="35" borderId="10" xfId="0" applyFont="1" applyFill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5" fillId="34" borderId="0" xfId="0" applyFont="1" applyFill="1" applyAlignment="1">
      <alignment/>
    </xf>
    <xf numFmtId="0" fontId="58" fillId="13" borderId="10" xfId="0" applyFont="1" applyFill="1" applyBorder="1" applyAlignment="1">
      <alignment horizontal="right"/>
    </xf>
    <xf numFmtId="0" fontId="60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9" fillId="0" borderId="0" xfId="0" applyFont="1" applyBorder="1" applyAlignment="1">
      <alignment horizontal="left" vertical="top"/>
    </xf>
    <xf numFmtId="0" fontId="58" fillId="0" borderId="0" xfId="0" applyFont="1" applyBorder="1" applyAlignment="1">
      <alignment vertical="top" wrapText="1"/>
    </xf>
    <xf numFmtId="2" fontId="58" fillId="0" borderId="0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54" fillId="0" borderId="0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60" fillId="35" borderId="0" xfId="0" applyFont="1" applyFill="1" applyBorder="1" applyAlignment="1">
      <alignment/>
    </xf>
    <xf numFmtId="2" fontId="60" fillId="33" borderId="0" xfId="0" applyNumberFormat="1" applyFont="1" applyFill="1" applyBorder="1" applyAlignment="1">
      <alignment/>
    </xf>
    <xf numFmtId="0" fontId="55" fillId="35" borderId="0" xfId="0" applyFont="1" applyFill="1" applyBorder="1" applyAlignment="1">
      <alignment/>
    </xf>
    <xf numFmtId="2" fontId="55" fillId="33" borderId="0" xfId="0" applyNumberFormat="1" applyFont="1" applyFill="1" applyBorder="1" applyAlignment="1">
      <alignment/>
    </xf>
    <xf numFmtId="0" fontId="60" fillId="0" borderId="0" xfId="0" applyFont="1" applyAlignment="1">
      <alignment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54" fillId="34" borderId="10" xfId="0" applyFont="1" applyFill="1" applyBorder="1" applyAlignment="1">
      <alignment horizontal="left" vertical="top"/>
    </xf>
    <xf numFmtId="1" fontId="55" fillId="36" borderId="0" xfId="0" applyNumberFormat="1" applyFont="1" applyFill="1" applyAlignment="1">
      <alignment/>
    </xf>
    <xf numFmtId="3" fontId="5" fillId="0" borderId="0" xfId="44" applyNumberFormat="1" applyFont="1" applyBorder="1" applyAlignment="1">
      <alignment vertical="top" wrapText="1"/>
      <protection/>
    </xf>
    <xf numFmtId="1" fontId="55" fillId="0" borderId="0" xfId="0" applyNumberFormat="1" applyFont="1" applyAlignment="1">
      <alignment/>
    </xf>
    <xf numFmtId="1" fontId="5" fillId="0" borderId="0" xfId="44" applyNumberFormat="1" applyFont="1" applyBorder="1" applyAlignment="1">
      <alignment vertical="top" wrapText="1"/>
      <protection/>
    </xf>
    <xf numFmtId="0" fontId="6" fillId="0" borderId="10" xfId="0" applyFont="1" applyBorder="1" applyAlignment="1">
      <alignment/>
    </xf>
    <xf numFmtId="1" fontId="0" fillId="0" borderId="10" xfId="42" applyNumberFormat="1" applyBorder="1">
      <alignment/>
      <protection/>
    </xf>
    <xf numFmtId="0" fontId="56" fillId="0" borderId="0" xfId="0" applyFont="1" applyAlignment="1">
      <alignment horizontal="center"/>
    </xf>
    <xf numFmtId="0" fontId="56" fillId="0" borderId="13" xfId="0" applyFont="1" applyBorder="1" applyAlignment="1">
      <alignment horizontal="center"/>
    </xf>
    <xf numFmtId="1" fontId="56" fillId="0" borderId="0" xfId="0" applyNumberFormat="1" applyFont="1" applyAlignment="1">
      <alignment horizontal="center"/>
    </xf>
    <xf numFmtId="0" fontId="57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37" borderId="13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1" fontId="56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0" fontId="54" fillId="38" borderId="0" xfId="0" applyFont="1" applyFill="1" applyAlignment="1">
      <alignment horizontal="center"/>
    </xf>
    <xf numFmtId="1" fontId="55" fillId="0" borderId="10" xfId="0" applyNumberFormat="1" applyFont="1" applyBorder="1" applyAlignment="1">
      <alignment/>
    </xf>
    <xf numFmtId="175" fontId="55" fillId="0" borderId="10" xfId="0" applyNumberFormat="1" applyFont="1" applyBorder="1" applyAlignment="1">
      <alignment/>
    </xf>
    <xf numFmtId="0" fontId="7" fillId="39" borderId="11" xfId="0" applyFont="1" applyFill="1" applyBorder="1" applyAlignment="1" applyProtection="1">
      <alignment wrapText="1"/>
      <protection/>
    </xf>
    <xf numFmtId="0" fontId="7" fillId="39" borderId="12" xfId="0" applyFont="1" applyFill="1" applyBorder="1" applyAlignment="1" applyProtection="1">
      <alignment wrapText="1"/>
      <protection/>
    </xf>
    <xf numFmtId="0" fontId="7" fillId="39" borderId="12" xfId="0" applyFont="1" applyFill="1" applyBorder="1" applyAlignment="1" applyProtection="1">
      <alignment/>
      <protection/>
    </xf>
    <xf numFmtId="0" fontId="7" fillId="39" borderId="10" xfId="0" applyFont="1" applyFill="1" applyBorder="1" applyAlignment="1" applyProtection="1">
      <alignment/>
      <protection/>
    </xf>
    <xf numFmtId="0" fontId="7" fillId="39" borderId="10" xfId="0" applyFont="1" applyFill="1" applyBorder="1" applyAlignment="1" applyProtection="1">
      <alignment wrapText="1"/>
      <protection/>
    </xf>
    <xf numFmtId="0" fontId="7" fillId="39" borderId="11" xfId="0" applyFont="1" applyFill="1" applyBorder="1" applyAlignment="1" applyProtection="1">
      <alignment/>
      <protection/>
    </xf>
    <xf numFmtId="0" fontId="33" fillId="0" borderId="0" xfId="0" applyFont="1" applyBorder="1" applyAlignment="1">
      <alignment wrapText="1"/>
    </xf>
    <xf numFmtId="0" fontId="7" fillId="39" borderId="0" xfId="0" applyFont="1" applyFill="1" applyBorder="1" applyAlignment="1" applyProtection="1">
      <alignment wrapText="1"/>
      <protection/>
    </xf>
    <xf numFmtId="0" fontId="7" fillId="39" borderId="0" xfId="0" applyFont="1" applyFill="1" applyBorder="1" applyAlignment="1" applyProtection="1">
      <alignment/>
      <protection/>
    </xf>
    <xf numFmtId="0" fontId="55" fillId="0" borderId="0" xfId="0" applyFont="1" applyBorder="1" applyAlignment="1">
      <alignment/>
    </xf>
    <xf numFmtId="1" fontId="55" fillId="0" borderId="0" xfId="0" applyNumberFormat="1" applyFont="1" applyBorder="1" applyAlignment="1">
      <alignment/>
    </xf>
    <xf numFmtId="0" fontId="8" fillId="39" borderId="10" xfId="0" applyFont="1" applyFill="1" applyBorder="1" applyAlignment="1" applyProtection="1">
      <alignment wrapText="1"/>
      <protection/>
    </xf>
    <xf numFmtId="0" fontId="8" fillId="39" borderId="10" xfId="0" applyFont="1" applyFill="1" applyBorder="1" applyAlignment="1" applyProtection="1">
      <alignment/>
      <protection/>
    </xf>
    <xf numFmtId="1" fontId="55" fillId="0" borderId="10" xfId="0" applyNumberFormat="1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175" fontId="55" fillId="0" borderId="10" xfId="0" applyNumberFormat="1" applyFont="1" applyBorder="1" applyAlignment="1" applyProtection="1">
      <alignment horizontal="center" vertical="center"/>
      <protection locked="0"/>
    </xf>
    <xf numFmtId="0" fontId="56" fillId="40" borderId="0" xfId="0" applyFont="1" applyFill="1" applyAlignment="1">
      <alignment/>
    </xf>
    <xf numFmtId="2" fontId="60" fillId="33" borderId="10" xfId="0" applyNumberFormat="1" applyFont="1" applyFill="1" applyBorder="1" applyAlignment="1">
      <alignment/>
    </xf>
    <xf numFmtId="0" fontId="55" fillId="40" borderId="0" xfId="0" applyFont="1" applyFill="1" applyAlignment="1">
      <alignment/>
    </xf>
    <xf numFmtId="0" fontId="54" fillId="34" borderId="14" xfId="0" applyFont="1" applyFill="1" applyBorder="1" applyAlignment="1">
      <alignment horizontal="center"/>
    </xf>
    <xf numFmtId="2" fontId="55" fillId="34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1" fontId="62" fillId="34" borderId="10" xfId="0" applyNumberFormat="1" applyFont="1" applyFill="1" applyBorder="1" applyAlignment="1" applyProtection="1">
      <alignment horizontal="center" vertical="center"/>
      <protection locked="0"/>
    </xf>
    <xf numFmtId="1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63" fillId="39" borderId="10" xfId="0" applyFont="1" applyFill="1" applyBorder="1" applyAlignment="1" applyProtection="1">
      <alignment wrapText="1"/>
      <protection/>
    </xf>
    <xf numFmtId="1" fontId="3" fillId="35" borderId="10" xfId="0" applyNumberFormat="1" applyFont="1" applyFill="1" applyBorder="1" applyAlignment="1" applyProtection="1">
      <alignment horizontal="center" vertical="center"/>
      <protection locked="0"/>
    </xf>
    <xf numFmtId="1" fontId="3" fillId="35" borderId="12" xfId="0" applyNumberFormat="1" applyFont="1" applyFill="1" applyBorder="1" applyAlignment="1" applyProtection="1">
      <alignment horizontal="center" vertical="center"/>
      <protection locked="0"/>
    </xf>
    <xf numFmtId="175" fontId="3" fillId="35" borderId="10" xfId="0" applyNumberFormat="1" applyFont="1" applyFill="1" applyBorder="1" applyAlignment="1" applyProtection="1">
      <alignment horizontal="center" vertical="center"/>
      <protection locked="0"/>
    </xf>
    <xf numFmtId="1" fontId="62" fillId="35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 vertical="center" wrapText="1"/>
    </xf>
    <xf numFmtId="2" fontId="55" fillId="33" borderId="15" xfId="0" applyNumberFormat="1" applyFont="1" applyFill="1" applyBorder="1" applyAlignment="1">
      <alignment/>
    </xf>
    <xf numFmtId="0" fontId="56" fillId="0" borderId="16" xfId="0" applyFont="1" applyFill="1" applyBorder="1" applyAlignment="1">
      <alignment horizontal="center" vertical="center" wrapText="1"/>
    </xf>
    <xf numFmtId="1" fontId="3" fillId="35" borderId="13" xfId="0" applyNumberFormat="1" applyFont="1" applyFill="1" applyBorder="1" applyAlignment="1" applyProtection="1">
      <alignment horizontal="center" vertical="center"/>
      <protection locked="0"/>
    </xf>
    <xf numFmtId="0" fontId="55" fillId="0" borderId="13" xfId="0" applyFont="1" applyBorder="1" applyAlignment="1">
      <alignment/>
    </xf>
    <xf numFmtId="1" fontId="3" fillId="34" borderId="13" xfId="0" applyNumberFormat="1" applyFont="1" applyFill="1" applyBorder="1" applyAlignment="1" applyProtection="1">
      <alignment horizontal="center" vertical="center"/>
      <protection locked="0"/>
    </xf>
    <xf numFmtId="1" fontId="3" fillId="35" borderId="17" xfId="0" applyNumberFormat="1" applyFont="1" applyFill="1" applyBorder="1" applyAlignment="1" applyProtection="1">
      <alignment horizontal="center" vertical="center"/>
      <protection locked="0"/>
    </xf>
    <xf numFmtId="175" fontId="3" fillId="35" borderId="13" xfId="0" applyNumberFormat="1" applyFont="1" applyFill="1" applyBorder="1" applyAlignment="1" applyProtection="1">
      <alignment horizontal="center" vertical="center"/>
      <protection locked="0"/>
    </xf>
    <xf numFmtId="1" fontId="62" fillId="35" borderId="13" xfId="0" applyNumberFormat="1" applyFont="1" applyFill="1" applyBorder="1" applyAlignment="1" applyProtection="1">
      <alignment horizontal="center" vertical="center"/>
      <protection locked="0"/>
    </xf>
    <xf numFmtId="1" fontId="62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vertical="center" wrapText="1"/>
    </xf>
    <xf numFmtId="2" fontId="55" fillId="0" borderId="0" xfId="0" applyNumberFormat="1" applyFont="1" applyFill="1" applyBorder="1" applyAlignment="1">
      <alignment/>
    </xf>
    <xf numFmtId="0" fontId="7" fillId="39" borderId="11" xfId="0" applyFont="1" applyFill="1" applyBorder="1" applyAlignment="1" applyProtection="1">
      <alignment wrapText="1"/>
      <protection/>
    </xf>
    <xf numFmtId="0" fontId="33" fillId="0" borderId="18" xfId="0" applyFont="1" applyBorder="1" applyAlignment="1">
      <alignment wrapText="1"/>
    </xf>
    <xf numFmtId="0" fontId="33" fillId="0" borderId="12" xfId="0" applyFont="1" applyBorder="1" applyAlignment="1">
      <alignment wrapText="1"/>
    </xf>
    <xf numFmtId="0" fontId="54" fillId="35" borderId="14" xfId="0" applyFont="1" applyFill="1" applyBorder="1" applyAlignment="1">
      <alignment horizontal="center"/>
    </xf>
    <xf numFmtId="0" fontId="54" fillId="0" borderId="10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35" borderId="15" xfId="0" applyFont="1" applyFill="1" applyBorder="1" applyAlignment="1">
      <alignment horizontal="center"/>
    </xf>
    <xf numFmtId="0" fontId="54" fillId="35" borderId="19" xfId="0" applyFont="1" applyFill="1" applyBorder="1" applyAlignment="1">
      <alignment horizontal="center"/>
    </xf>
    <xf numFmtId="0" fontId="54" fillId="35" borderId="13" xfId="0" applyFont="1" applyFill="1" applyBorder="1" applyAlignment="1">
      <alignment horizontal="center"/>
    </xf>
    <xf numFmtId="0" fontId="54" fillId="0" borderId="11" xfId="0" applyFont="1" applyBorder="1" applyAlignment="1">
      <alignment horizontal="left" vertical="top" wrapText="1"/>
    </xf>
    <xf numFmtId="0" fontId="54" fillId="0" borderId="18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/>
    </xf>
    <xf numFmtId="0" fontId="54" fillId="0" borderId="18" xfId="0" applyFont="1" applyBorder="1" applyAlignment="1">
      <alignment horizontal="left" vertical="top"/>
    </xf>
    <xf numFmtId="0" fontId="54" fillId="0" borderId="12" xfId="0" applyFont="1" applyBorder="1" applyAlignment="1">
      <alignment horizontal="left" vertical="top"/>
    </xf>
    <xf numFmtId="0" fontId="55" fillId="0" borderId="15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8" fillId="39" borderId="11" xfId="0" applyFont="1" applyFill="1" applyBorder="1" applyAlignment="1" applyProtection="1">
      <alignment vertical="top" wrapText="1"/>
      <protection/>
    </xf>
    <xf numFmtId="0" fontId="9" fillId="0" borderId="18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59" fillId="0" borderId="10" xfId="0" applyFont="1" applyBorder="1" applyAlignment="1">
      <alignment horizontal="center"/>
    </xf>
    <xf numFmtId="0" fontId="59" fillId="0" borderId="11" xfId="0" applyFont="1" applyBorder="1" applyAlignment="1">
      <alignment horizontal="left" vertical="top"/>
    </xf>
    <xf numFmtId="0" fontId="59" fillId="0" borderId="18" xfId="0" applyFont="1" applyBorder="1" applyAlignment="1">
      <alignment horizontal="left" vertical="top"/>
    </xf>
    <xf numFmtId="0" fontId="59" fillId="0" borderId="12" xfId="0" applyFont="1" applyBorder="1" applyAlignment="1">
      <alignment horizontal="left" vertical="top"/>
    </xf>
    <xf numFmtId="0" fontId="59" fillId="35" borderId="10" xfId="0" applyFont="1" applyFill="1" applyBorder="1" applyAlignment="1">
      <alignment horizontal="center"/>
    </xf>
    <xf numFmtId="0" fontId="55" fillId="0" borderId="11" xfId="0" applyFon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55" fillId="0" borderId="18" xfId="0" applyFont="1" applyBorder="1" applyAlignment="1">
      <alignment/>
    </xf>
    <xf numFmtId="0" fontId="55" fillId="0" borderId="12" xfId="0" applyFont="1" applyBorder="1" applyAlignment="1">
      <alignment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 2" xfId="41"/>
    <cellStyle name="Navadno 2 3" xfId="42"/>
    <cellStyle name="Navadno 2 6" xfId="43"/>
    <cellStyle name="Navadno_vpis 20011.LETNIK" xfId="44"/>
    <cellStyle name="Nevtralno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15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8.421875" style="3" customWidth="1"/>
    <col min="2" max="2" width="73.00390625" style="3" customWidth="1"/>
    <col min="3" max="16384" width="9.140625" style="3" customWidth="1"/>
  </cols>
  <sheetData>
    <row r="1" ht="12.75">
      <c r="A1" s="2" t="s">
        <v>70</v>
      </c>
    </row>
    <row r="3" spans="1:2" ht="12.75">
      <c r="A3" s="4" t="s">
        <v>71</v>
      </c>
      <c r="B3" s="4" t="s">
        <v>72</v>
      </c>
    </row>
    <row r="4" spans="1:2" ht="12.75">
      <c r="A4" s="4" t="s">
        <v>73</v>
      </c>
      <c r="B4" s="4" t="s">
        <v>74</v>
      </c>
    </row>
    <row r="5" spans="1:2" ht="12.75">
      <c r="A5" s="4" t="s">
        <v>75</v>
      </c>
      <c r="B5" s="4" t="s">
        <v>76</v>
      </c>
    </row>
    <row r="6" spans="1:2" ht="12.75">
      <c r="A6" s="4" t="s">
        <v>77</v>
      </c>
      <c r="B6" s="4" t="s">
        <v>78</v>
      </c>
    </row>
    <row r="7" spans="1:2" ht="25.5">
      <c r="A7" s="4" t="s">
        <v>79</v>
      </c>
      <c r="B7" s="19" t="s">
        <v>83</v>
      </c>
    </row>
    <row r="8" spans="1:2" ht="12.75">
      <c r="A8" s="4" t="s">
        <v>80</v>
      </c>
      <c r="B8" s="4" t="s">
        <v>84</v>
      </c>
    </row>
    <row r="9" spans="1:2" ht="12.75">
      <c r="A9" s="4" t="s">
        <v>81</v>
      </c>
      <c r="B9" s="4" t="s">
        <v>85</v>
      </c>
    </row>
    <row r="10" spans="1:2" ht="12.75">
      <c r="A10" s="4" t="s">
        <v>82</v>
      </c>
      <c r="B10" s="4" t="s">
        <v>86</v>
      </c>
    </row>
    <row r="11" spans="1:2" ht="12.75">
      <c r="A11" s="4" t="s">
        <v>87</v>
      </c>
      <c r="B11" s="4" t="s">
        <v>88</v>
      </c>
    </row>
    <row r="12" spans="1:2" ht="25.5">
      <c r="A12" s="4" t="s">
        <v>91</v>
      </c>
      <c r="B12" s="7" t="s">
        <v>92</v>
      </c>
    </row>
    <row r="13" spans="1:2" ht="12.75">
      <c r="A13" s="4" t="s">
        <v>89</v>
      </c>
      <c r="B13" s="4" t="s">
        <v>90</v>
      </c>
    </row>
    <row r="15" ht="12.75">
      <c r="B15" s="41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9"/>
  <sheetViews>
    <sheetView zoomScalePageLayoutView="0" workbookViewId="0" topLeftCell="A1">
      <selection activeCell="B63" sqref="A63:IV114"/>
    </sheetView>
  </sheetViews>
  <sheetFormatPr defaultColWidth="9.140625" defaultRowHeight="15"/>
  <cols>
    <col min="2" max="2" width="43.57421875" style="0" bestFit="1" customWidth="1"/>
    <col min="3" max="3" width="9.421875" style="0" customWidth="1"/>
    <col min="5" max="5" width="8.57421875" style="0" customWidth="1"/>
    <col min="6" max="6" width="9.7109375" style="0" customWidth="1"/>
    <col min="7" max="7" width="9.28125" style="0" customWidth="1"/>
    <col min="8" max="8" width="8.7109375" style="0" customWidth="1"/>
    <col min="11" max="11" width="7.57421875" style="0" customWidth="1"/>
    <col min="12" max="12" width="13.28125" style="0" customWidth="1"/>
  </cols>
  <sheetData>
    <row r="1" spans="1:12" ht="15">
      <c r="A1" s="2" t="s">
        <v>94</v>
      </c>
      <c r="B1" s="8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3"/>
      <c r="B2" s="8"/>
      <c r="C2" s="41" t="s">
        <v>105</v>
      </c>
      <c r="D2" s="41"/>
      <c r="E2" s="41"/>
      <c r="F2" s="41"/>
      <c r="G2" s="41"/>
      <c r="H2" s="41"/>
      <c r="I2" s="3">
        <v>15</v>
      </c>
      <c r="J2" s="3"/>
      <c r="K2" s="3"/>
      <c r="L2" s="3"/>
    </row>
    <row r="3" spans="1:12" ht="15">
      <c r="A3" s="3"/>
      <c r="B3" s="8"/>
      <c r="C3" s="3"/>
      <c r="D3" s="3"/>
      <c r="E3" s="3"/>
      <c r="F3" s="3"/>
      <c r="G3" s="3" t="s">
        <v>137</v>
      </c>
      <c r="H3" s="3"/>
      <c r="I3" s="3" t="s">
        <v>148</v>
      </c>
      <c r="J3" s="3"/>
      <c r="K3" s="3"/>
      <c r="L3" s="3"/>
    </row>
    <row r="4" spans="1:12" ht="15">
      <c r="A4" s="3"/>
      <c r="B4" s="8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146"/>
      <c r="B5" s="147"/>
      <c r="C5" s="134" t="s">
        <v>39</v>
      </c>
      <c r="D5" s="135"/>
      <c r="E5" s="136"/>
      <c r="F5" s="137" t="s">
        <v>40</v>
      </c>
      <c r="G5" s="138"/>
      <c r="H5" s="139"/>
      <c r="I5" s="134" t="s">
        <v>117</v>
      </c>
      <c r="J5" s="135"/>
      <c r="K5" s="136"/>
      <c r="L5" s="3"/>
    </row>
    <row r="6" spans="1:16" ht="45">
      <c r="A6" s="4" t="s">
        <v>0</v>
      </c>
      <c r="B6" s="6" t="s">
        <v>1</v>
      </c>
      <c r="C6" s="9" t="s">
        <v>50</v>
      </c>
      <c r="D6" s="9" t="s">
        <v>51</v>
      </c>
      <c r="E6" s="10" t="s">
        <v>52</v>
      </c>
      <c r="F6" s="9" t="s">
        <v>50</v>
      </c>
      <c r="G6" s="9" t="s">
        <v>51</v>
      </c>
      <c r="H6" s="10" t="s">
        <v>52</v>
      </c>
      <c r="I6" s="9" t="s">
        <v>50</v>
      </c>
      <c r="J6" s="9" t="s">
        <v>51</v>
      </c>
      <c r="K6" s="10" t="s">
        <v>52</v>
      </c>
      <c r="L6" s="3"/>
      <c r="P6" t="s">
        <v>151</v>
      </c>
    </row>
    <row r="7" spans="1:12" ht="15" hidden="1">
      <c r="A7" s="143" t="s">
        <v>2</v>
      </c>
      <c r="B7" s="22" t="s">
        <v>3</v>
      </c>
      <c r="C7" s="4"/>
      <c r="D7" s="4"/>
      <c r="E7" s="12"/>
      <c r="F7" s="4"/>
      <c r="G7" s="4"/>
      <c r="H7" s="12"/>
      <c r="I7" s="4"/>
      <c r="J7" s="4"/>
      <c r="K7" s="12">
        <f>IF(I7*J7,I7/J7*100,"")</f>
      </c>
      <c r="L7" s="3"/>
    </row>
    <row r="8" spans="1:17" ht="15" hidden="1">
      <c r="A8" s="144"/>
      <c r="B8" s="22" t="s">
        <v>6</v>
      </c>
      <c r="C8" s="4">
        <v>14</v>
      </c>
      <c r="D8" s="4">
        <v>336</v>
      </c>
      <c r="E8" s="12">
        <v>4.17</v>
      </c>
      <c r="F8" s="4">
        <v>0</v>
      </c>
      <c r="G8" s="4">
        <v>236</v>
      </c>
      <c r="H8" s="12">
        <f>F8/G8*100</f>
        <v>0</v>
      </c>
      <c r="I8" s="4">
        <v>20</v>
      </c>
      <c r="J8" s="4">
        <v>271</v>
      </c>
      <c r="K8" s="12">
        <f aca="true" t="shared" si="0" ref="K8:K71">IF(I8*J8,I8/J8*100,"")</f>
        <v>7.380073800738007</v>
      </c>
      <c r="L8" s="3"/>
      <c r="P8">
        <v>20</v>
      </c>
      <c r="Q8">
        <v>271</v>
      </c>
    </row>
    <row r="9" spans="1:12" ht="15" hidden="1">
      <c r="A9" s="144"/>
      <c r="B9" s="22" t="s">
        <v>10</v>
      </c>
      <c r="C9" s="4"/>
      <c r="D9" s="4"/>
      <c r="E9" s="12"/>
      <c r="F9" s="4"/>
      <c r="G9" s="4"/>
      <c r="H9" s="12"/>
      <c r="I9" s="4"/>
      <c r="J9" s="4"/>
      <c r="K9" s="12">
        <f t="shared" si="0"/>
      </c>
      <c r="L9" s="3"/>
    </row>
    <row r="10" spans="1:17" ht="15" hidden="1">
      <c r="A10" s="144"/>
      <c r="B10" s="22" t="s">
        <v>11</v>
      </c>
      <c r="C10" s="4"/>
      <c r="D10" s="4"/>
      <c r="E10" s="12"/>
      <c r="F10" s="4">
        <v>0</v>
      </c>
      <c r="G10" s="4">
        <v>100</v>
      </c>
      <c r="H10" s="12">
        <f>F10/G10*100</f>
        <v>0</v>
      </c>
      <c r="I10" s="4">
        <v>5</v>
      </c>
      <c r="J10" s="4">
        <v>105</v>
      </c>
      <c r="K10" s="12">
        <f t="shared" si="0"/>
        <v>4.761904761904762</v>
      </c>
      <c r="L10" s="3"/>
      <c r="P10">
        <v>5</v>
      </c>
      <c r="Q10">
        <v>105</v>
      </c>
    </row>
    <row r="11" spans="1:12" ht="15" hidden="1">
      <c r="A11" s="143" t="s">
        <v>12</v>
      </c>
      <c r="B11" s="22" t="s">
        <v>3</v>
      </c>
      <c r="C11" s="4"/>
      <c r="D11" s="4"/>
      <c r="E11" s="12"/>
      <c r="F11" s="4"/>
      <c r="G11" s="4"/>
      <c r="H11" s="12"/>
      <c r="I11" s="4"/>
      <c r="J11" s="4"/>
      <c r="K11" s="12">
        <f t="shared" si="0"/>
      </c>
      <c r="L11" s="3"/>
    </row>
    <row r="12" spans="1:17" ht="15" hidden="1">
      <c r="A12" s="144"/>
      <c r="B12" s="22" t="s">
        <v>6</v>
      </c>
      <c r="C12" s="4">
        <v>2</v>
      </c>
      <c r="D12" s="4">
        <v>71</v>
      </c>
      <c r="E12" s="12">
        <v>2.82</v>
      </c>
      <c r="F12" s="4">
        <v>0</v>
      </c>
      <c r="G12" s="4">
        <v>85</v>
      </c>
      <c r="H12" s="12">
        <f>F12/G12*100</f>
        <v>0</v>
      </c>
      <c r="I12" s="4"/>
      <c r="J12" s="4">
        <v>47</v>
      </c>
      <c r="K12" s="12">
        <f t="shared" si="0"/>
      </c>
      <c r="L12" s="3"/>
      <c r="Q12">
        <v>47</v>
      </c>
    </row>
    <row r="13" spans="1:12" ht="15" hidden="1">
      <c r="A13" s="144"/>
      <c r="B13" s="22" t="s">
        <v>10</v>
      </c>
      <c r="C13" s="4"/>
      <c r="D13" s="4"/>
      <c r="E13" s="12"/>
      <c r="F13" s="4"/>
      <c r="G13" s="4"/>
      <c r="H13" s="12"/>
      <c r="I13" s="4"/>
      <c r="J13" s="4"/>
      <c r="K13" s="12">
        <f t="shared" si="0"/>
      </c>
      <c r="L13" s="3"/>
    </row>
    <row r="14" spans="1:17" ht="15" hidden="1">
      <c r="A14" s="144"/>
      <c r="B14" s="22" t="s">
        <v>11</v>
      </c>
      <c r="C14" s="4"/>
      <c r="D14" s="4"/>
      <c r="E14" s="12"/>
      <c r="F14" s="4"/>
      <c r="G14" s="4">
        <v>34</v>
      </c>
      <c r="H14" s="12">
        <f>F14/G14*100</f>
        <v>0</v>
      </c>
      <c r="I14" s="4">
        <v>1</v>
      </c>
      <c r="J14" s="4">
        <v>32</v>
      </c>
      <c r="K14" s="12">
        <f t="shared" si="0"/>
        <v>3.125</v>
      </c>
      <c r="L14" s="3"/>
      <c r="P14">
        <v>1</v>
      </c>
      <c r="Q14">
        <v>32</v>
      </c>
    </row>
    <row r="15" spans="1:12" ht="15" hidden="1">
      <c r="A15" s="143" t="s">
        <v>13</v>
      </c>
      <c r="B15" s="22" t="s">
        <v>3</v>
      </c>
      <c r="C15" s="4"/>
      <c r="D15" s="4"/>
      <c r="E15" s="12"/>
      <c r="F15" s="4"/>
      <c r="G15" s="4"/>
      <c r="H15" s="12"/>
      <c r="I15" s="4"/>
      <c r="J15" s="4"/>
      <c r="K15" s="12">
        <f t="shared" si="0"/>
      </c>
      <c r="L15" s="3"/>
    </row>
    <row r="16" spans="1:17" ht="15" hidden="1">
      <c r="A16" s="144"/>
      <c r="B16" s="22" t="s">
        <v>6</v>
      </c>
      <c r="C16" s="4">
        <v>27</v>
      </c>
      <c r="D16" s="4">
        <v>288</v>
      </c>
      <c r="E16" s="12">
        <f>C16/D16*100</f>
        <v>9.375</v>
      </c>
      <c r="F16" s="4">
        <v>22</v>
      </c>
      <c r="G16" s="4">
        <v>291</v>
      </c>
      <c r="H16" s="12">
        <f>F16/G16*100</f>
        <v>7.560137457044673</v>
      </c>
      <c r="I16" s="4">
        <v>16</v>
      </c>
      <c r="J16" s="4">
        <v>231</v>
      </c>
      <c r="K16" s="12">
        <f t="shared" si="0"/>
        <v>6.926406926406926</v>
      </c>
      <c r="L16" s="3"/>
      <c r="P16">
        <v>16</v>
      </c>
      <c r="Q16">
        <v>231</v>
      </c>
    </row>
    <row r="17" spans="1:12" ht="15" hidden="1">
      <c r="A17" s="144"/>
      <c r="B17" s="22" t="s">
        <v>10</v>
      </c>
      <c r="C17" s="4"/>
      <c r="D17" s="4"/>
      <c r="E17" s="12"/>
      <c r="F17" s="4"/>
      <c r="G17" s="4"/>
      <c r="H17" s="12"/>
      <c r="I17" s="4"/>
      <c r="J17" s="4"/>
      <c r="K17" s="12">
        <f t="shared" si="0"/>
      </c>
      <c r="L17" s="3"/>
    </row>
    <row r="18" spans="1:17" ht="15" hidden="1">
      <c r="A18" s="144"/>
      <c r="B18" s="22" t="s">
        <v>11</v>
      </c>
      <c r="C18" s="4"/>
      <c r="D18" s="4"/>
      <c r="E18" s="12"/>
      <c r="F18" s="4">
        <v>0</v>
      </c>
      <c r="G18" s="4">
        <v>106</v>
      </c>
      <c r="H18" s="12">
        <f>F18/G18*100</f>
        <v>0</v>
      </c>
      <c r="I18" s="4"/>
      <c r="J18" s="4">
        <v>104</v>
      </c>
      <c r="K18" s="12">
        <f t="shared" si="0"/>
      </c>
      <c r="L18" s="3"/>
      <c r="Q18">
        <v>104</v>
      </c>
    </row>
    <row r="19" spans="1:12" ht="15" hidden="1">
      <c r="A19" s="143" t="s">
        <v>14</v>
      </c>
      <c r="B19" s="22" t="s">
        <v>3</v>
      </c>
      <c r="C19" s="4"/>
      <c r="D19" s="4">
        <v>273</v>
      </c>
      <c r="E19" s="12">
        <v>0</v>
      </c>
      <c r="F19" s="4"/>
      <c r="G19" s="4">
        <v>789</v>
      </c>
      <c r="H19" s="12">
        <f>F19/G19*100</f>
        <v>0</v>
      </c>
      <c r="I19" s="4"/>
      <c r="J19" s="4"/>
      <c r="K19" s="12">
        <f t="shared" si="0"/>
      </c>
      <c r="L19" s="3"/>
    </row>
    <row r="20" spans="1:17" ht="15" hidden="1">
      <c r="A20" s="144"/>
      <c r="B20" s="22" t="s">
        <v>6</v>
      </c>
      <c r="C20" s="4">
        <v>34</v>
      </c>
      <c r="D20" s="4">
        <v>958</v>
      </c>
      <c r="E20" s="12">
        <v>3.55</v>
      </c>
      <c r="F20" s="4"/>
      <c r="G20" s="4">
        <v>1871</v>
      </c>
      <c r="H20" s="12">
        <f>F20/G20*100</f>
        <v>0</v>
      </c>
      <c r="I20" s="4">
        <v>35</v>
      </c>
      <c r="J20" s="4">
        <v>522</v>
      </c>
      <c r="K20" s="12">
        <f t="shared" si="0"/>
        <v>6.704980842911877</v>
      </c>
      <c r="L20" s="3"/>
      <c r="P20">
        <v>35</v>
      </c>
      <c r="Q20">
        <v>522</v>
      </c>
    </row>
    <row r="21" spans="1:17" ht="15" hidden="1">
      <c r="A21" s="144"/>
      <c r="B21" s="22" t="s">
        <v>10</v>
      </c>
      <c r="C21" s="4">
        <v>91</v>
      </c>
      <c r="D21" s="4">
        <v>421</v>
      </c>
      <c r="E21" s="12">
        <v>21.62</v>
      </c>
      <c r="F21" s="4">
        <v>50</v>
      </c>
      <c r="G21" s="4">
        <v>720</v>
      </c>
      <c r="H21" s="12">
        <f>F21/G21*100</f>
        <v>6.944444444444445</v>
      </c>
      <c r="I21" s="4">
        <v>56</v>
      </c>
      <c r="J21" s="4">
        <v>546</v>
      </c>
      <c r="K21" s="12">
        <f t="shared" si="0"/>
        <v>10.256410256410255</v>
      </c>
      <c r="L21" s="3"/>
      <c r="P21">
        <v>56</v>
      </c>
      <c r="Q21">
        <v>546</v>
      </c>
    </row>
    <row r="22" spans="1:17" ht="15" hidden="1">
      <c r="A22" s="144"/>
      <c r="B22" s="22" t="s">
        <v>11</v>
      </c>
      <c r="C22" s="4">
        <v>69</v>
      </c>
      <c r="D22" s="4">
        <v>906</v>
      </c>
      <c r="E22" s="12">
        <v>7.62</v>
      </c>
      <c r="F22" s="4">
        <v>90</v>
      </c>
      <c r="G22" s="4">
        <v>1440</v>
      </c>
      <c r="H22" s="12">
        <f>F22/G22*100</f>
        <v>6.25</v>
      </c>
      <c r="I22" s="4">
        <v>86</v>
      </c>
      <c r="J22" s="4">
        <v>1219</v>
      </c>
      <c r="K22" s="12">
        <f t="shared" si="0"/>
        <v>7.054963084495489</v>
      </c>
      <c r="L22" s="3"/>
      <c r="P22">
        <v>86</v>
      </c>
      <c r="Q22">
        <v>1219</v>
      </c>
    </row>
    <row r="23" spans="1:12" ht="15" hidden="1">
      <c r="A23" s="143" t="s">
        <v>15</v>
      </c>
      <c r="B23" s="22" t="s">
        <v>3</v>
      </c>
      <c r="C23" s="4"/>
      <c r="D23" s="4"/>
      <c r="E23" s="12"/>
      <c r="F23" s="4"/>
      <c r="G23" s="4"/>
      <c r="H23" s="12"/>
      <c r="I23" s="4">
        <v>0</v>
      </c>
      <c r="J23" s="4">
        <v>0</v>
      </c>
      <c r="K23" s="12">
        <f t="shared" si="0"/>
      </c>
      <c r="L23" s="3"/>
    </row>
    <row r="24" spans="1:13" ht="15" hidden="1">
      <c r="A24" s="144"/>
      <c r="B24" s="22" t="s">
        <v>6</v>
      </c>
      <c r="C24" s="4"/>
      <c r="D24" s="4"/>
      <c r="E24" s="12"/>
      <c r="F24" s="4"/>
      <c r="G24" s="4"/>
      <c r="H24" s="12"/>
      <c r="I24" s="4">
        <v>0</v>
      </c>
      <c r="J24" s="4">
        <v>0</v>
      </c>
      <c r="K24" s="12">
        <f t="shared" si="0"/>
      </c>
      <c r="L24" s="3"/>
      <c r="M24" t="s">
        <v>149</v>
      </c>
    </row>
    <row r="25" spans="1:17" ht="15" hidden="1">
      <c r="A25" s="144"/>
      <c r="B25" s="22" t="s">
        <v>10</v>
      </c>
      <c r="C25" s="4">
        <v>186</v>
      </c>
      <c r="D25" s="4">
        <v>1038</v>
      </c>
      <c r="E25" s="12">
        <v>17.92</v>
      </c>
      <c r="F25" s="4"/>
      <c r="G25" s="4"/>
      <c r="H25" s="12"/>
      <c r="I25" s="100">
        <v>209</v>
      </c>
      <c r="J25" s="100">
        <v>1080</v>
      </c>
      <c r="K25" s="101">
        <f t="shared" si="0"/>
        <v>19.35185185185185</v>
      </c>
      <c r="L25" s="3" t="s">
        <v>142</v>
      </c>
      <c r="M25" s="43">
        <v>213</v>
      </c>
      <c r="N25" s="43">
        <v>1087</v>
      </c>
      <c r="O25" s="96">
        <f>IF(M25*N25,M25/N25*100,"")</f>
        <v>19.595216191352346</v>
      </c>
      <c r="P25">
        <v>213</v>
      </c>
      <c r="Q25">
        <v>1087</v>
      </c>
    </row>
    <row r="26" spans="1:17" ht="15" hidden="1">
      <c r="A26" s="144"/>
      <c r="B26" s="22" t="s">
        <v>11</v>
      </c>
      <c r="C26" s="4">
        <v>230</v>
      </c>
      <c r="D26" s="4">
        <v>1930</v>
      </c>
      <c r="E26" s="12">
        <v>11.92</v>
      </c>
      <c r="F26" s="4"/>
      <c r="G26" s="4"/>
      <c r="H26" s="12"/>
      <c r="I26" s="100">
        <v>243</v>
      </c>
      <c r="J26" s="100">
        <v>1931</v>
      </c>
      <c r="K26" s="101">
        <f t="shared" si="0"/>
        <v>12.58415328845158</v>
      </c>
      <c r="L26" s="3"/>
      <c r="M26" s="43">
        <v>244</v>
      </c>
      <c r="N26" s="43">
        <v>1943</v>
      </c>
      <c r="O26" s="96">
        <f>IF(M26*N26,M26/N26*100,"")</f>
        <v>12.55790015440041</v>
      </c>
      <c r="P26">
        <v>244</v>
      </c>
      <c r="Q26">
        <v>1943</v>
      </c>
    </row>
    <row r="27" spans="1:12" ht="15" hidden="1">
      <c r="A27" s="143" t="s">
        <v>16</v>
      </c>
      <c r="B27" s="22" t="s">
        <v>3</v>
      </c>
      <c r="C27" s="4"/>
      <c r="D27" s="4"/>
      <c r="E27" s="12"/>
      <c r="F27" s="4"/>
      <c r="G27" s="4"/>
      <c r="H27" s="12"/>
      <c r="I27" s="4"/>
      <c r="J27" s="4"/>
      <c r="K27" s="12">
        <f t="shared" si="0"/>
      </c>
      <c r="L27" s="3"/>
    </row>
    <row r="28" spans="1:17" ht="15" hidden="1">
      <c r="A28" s="144"/>
      <c r="B28" s="22" t="s">
        <v>6</v>
      </c>
      <c r="C28" s="4">
        <v>49</v>
      </c>
      <c r="D28" s="4">
        <v>484</v>
      </c>
      <c r="E28" s="12">
        <v>10.12</v>
      </c>
      <c r="G28" s="4"/>
      <c r="H28" s="12"/>
      <c r="I28" s="4">
        <v>29</v>
      </c>
      <c r="J28" s="4">
        <v>336</v>
      </c>
      <c r="K28" s="12">
        <f t="shared" si="0"/>
        <v>8.630952380952381</v>
      </c>
      <c r="L28" s="3"/>
      <c r="P28">
        <v>29</v>
      </c>
      <c r="Q28">
        <v>336</v>
      </c>
    </row>
    <row r="29" spans="1:16" ht="15" hidden="1">
      <c r="A29" s="144"/>
      <c r="B29" s="22" t="s">
        <v>10</v>
      </c>
      <c r="C29" s="4"/>
      <c r="D29" s="4">
        <v>0</v>
      </c>
      <c r="E29" s="12">
        <v>0</v>
      </c>
      <c r="F29" s="4">
        <v>0</v>
      </c>
      <c r="G29" s="4">
        <v>0</v>
      </c>
      <c r="H29" s="12">
        <v>0</v>
      </c>
      <c r="I29" s="4">
        <v>21</v>
      </c>
      <c r="J29" s="4"/>
      <c r="K29" s="12">
        <f t="shared" si="0"/>
      </c>
      <c r="L29" s="3"/>
      <c r="P29">
        <v>21</v>
      </c>
    </row>
    <row r="30" spans="1:17" ht="15" hidden="1">
      <c r="A30" s="145"/>
      <c r="B30" s="22" t="s">
        <v>11</v>
      </c>
      <c r="C30" s="4">
        <v>41</v>
      </c>
      <c r="D30" s="4">
        <v>361</v>
      </c>
      <c r="E30" s="12">
        <f>C30/D30*100</f>
        <v>11.357340720221606</v>
      </c>
      <c r="F30" s="4"/>
      <c r="G30" s="4">
        <v>310</v>
      </c>
      <c r="H30" s="12">
        <v>0</v>
      </c>
      <c r="I30" s="4">
        <v>84</v>
      </c>
      <c r="J30" s="4">
        <v>531</v>
      </c>
      <c r="K30" s="12">
        <f t="shared" si="0"/>
        <v>15.819209039548024</v>
      </c>
      <c r="L30" s="3"/>
      <c r="P30">
        <v>84</v>
      </c>
      <c r="Q30">
        <v>531</v>
      </c>
    </row>
    <row r="31" spans="1:12" ht="15" hidden="1">
      <c r="A31" s="143" t="s">
        <v>17</v>
      </c>
      <c r="B31" s="22" t="s">
        <v>3</v>
      </c>
      <c r="C31" s="4"/>
      <c r="D31" s="4"/>
      <c r="E31" s="12"/>
      <c r="F31" s="4"/>
      <c r="G31" s="4"/>
      <c r="H31" s="12"/>
      <c r="I31" s="4"/>
      <c r="J31" s="4"/>
      <c r="K31" s="12">
        <f t="shared" si="0"/>
      </c>
      <c r="L31" s="3"/>
    </row>
    <row r="32" spans="1:12" ht="15" hidden="1">
      <c r="A32" s="144"/>
      <c r="B32" s="22" t="s">
        <v>6</v>
      </c>
      <c r="C32" s="4"/>
      <c r="D32" s="4"/>
      <c r="E32" s="12"/>
      <c r="F32" s="4"/>
      <c r="G32" s="4"/>
      <c r="H32" s="12"/>
      <c r="I32" s="4"/>
      <c r="J32" s="4"/>
      <c r="K32" s="12">
        <f t="shared" si="0"/>
      </c>
      <c r="L32" s="3"/>
    </row>
    <row r="33" spans="1:17" ht="15" hidden="1">
      <c r="A33" s="144"/>
      <c r="B33" s="22" t="s">
        <v>10</v>
      </c>
      <c r="C33" s="4">
        <v>24</v>
      </c>
      <c r="D33" s="4">
        <v>101</v>
      </c>
      <c r="E33" s="12">
        <v>23.76</v>
      </c>
      <c r="F33" s="4">
        <v>20</v>
      </c>
      <c r="G33" s="4">
        <v>100</v>
      </c>
      <c r="H33" s="12">
        <f aca="true" t="shared" si="1" ref="H33:H38">F33/G33*100</f>
        <v>20</v>
      </c>
      <c r="I33" s="4">
        <v>21</v>
      </c>
      <c r="J33" s="4">
        <v>101</v>
      </c>
      <c r="K33" s="12">
        <f t="shared" si="0"/>
        <v>20.792079207920793</v>
      </c>
      <c r="L33" s="3"/>
      <c r="P33">
        <v>21</v>
      </c>
      <c r="Q33">
        <v>101</v>
      </c>
    </row>
    <row r="34" spans="1:17" ht="15" hidden="1">
      <c r="A34" s="144"/>
      <c r="B34" s="22" t="s">
        <v>11</v>
      </c>
      <c r="C34" s="4">
        <v>152</v>
      </c>
      <c r="D34" s="4">
        <v>2279</v>
      </c>
      <c r="E34" s="12">
        <v>6.67</v>
      </c>
      <c r="F34" s="4">
        <v>150</v>
      </c>
      <c r="G34" s="4">
        <v>2300</v>
      </c>
      <c r="H34" s="12">
        <f t="shared" si="1"/>
        <v>6.521739130434782</v>
      </c>
      <c r="I34" s="4">
        <v>157</v>
      </c>
      <c r="J34" s="4">
        <v>2257</v>
      </c>
      <c r="K34" s="12">
        <f t="shared" si="0"/>
        <v>6.956136464333186</v>
      </c>
      <c r="L34" s="3"/>
      <c r="P34">
        <v>157</v>
      </c>
      <c r="Q34">
        <v>2257</v>
      </c>
    </row>
    <row r="35" spans="1:17" ht="15" hidden="1">
      <c r="A35" s="143" t="s">
        <v>18</v>
      </c>
      <c r="B35" s="22" t="s">
        <v>3</v>
      </c>
      <c r="C35" s="4">
        <v>116</v>
      </c>
      <c r="D35" s="4">
        <v>803</v>
      </c>
      <c r="E35" s="12">
        <v>14.45</v>
      </c>
      <c r="F35" s="4">
        <v>0</v>
      </c>
      <c r="G35" s="4">
        <v>500</v>
      </c>
      <c r="H35" s="12">
        <f t="shared" si="1"/>
        <v>0</v>
      </c>
      <c r="I35" s="4">
        <v>40</v>
      </c>
      <c r="J35" s="4">
        <v>425</v>
      </c>
      <c r="K35" s="12">
        <f t="shared" si="0"/>
        <v>9.411764705882353</v>
      </c>
      <c r="L35" s="3"/>
      <c r="P35">
        <v>40</v>
      </c>
      <c r="Q35">
        <v>425</v>
      </c>
    </row>
    <row r="36" spans="1:17" ht="15" hidden="1">
      <c r="A36" s="144"/>
      <c r="B36" s="22" t="s">
        <v>6</v>
      </c>
      <c r="C36" s="4">
        <v>72</v>
      </c>
      <c r="D36" s="4">
        <v>1037</v>
      </c>
      <c r="E36" s="12">
        <v>6.94</v>
      </c>
      <c r="F36" s="4">
        <v>0</v>
      </c>
      <c r="G36" s="4">
        <v>700</v>
      </c>
      <c r="H36" s="12">
        <f t="shared" si="1"/>
        <v>0</v>
      </c>
      <c r="I36" s="4">
        <v>52</v>
      </c>
      <c r="J36" s="4">
        <v>689</v>
      </c>
      <c r="K36" s="12">
        <f t="shared" si="0"/>
        <v>7.547169811320755</v>
      </c>
      <c r="L36" s="3"/>
      <c r="P36">
        <v>52</v>
      </c>
      <c r="Q36">
        <v>689</v>
      </c>
    </row>
    <row r="37" spans="1:17" ht="15" hidden="1">
      <c r="A37" s="144"/>
      <c r="B37" s="22" t="s">
        <v>10</v>
      </c>
      <c r="C37" s="4"/>
      <c r="D37" s="4"/>
      <c r="E37" s="12"/>
      <c r="F37" s="4">
        <v>35</v>
      </c>
      <c r="G37" s="4">
        <v>480</v>
      </c>
      <c r="H37" s="12">
        <f t="shared" si="1"/>
        <v>7.291666666666667</v>
      </c>
      <c r="I37" s="4">
        <v>41</v>
      </c>
      <c r="J37" s="4">
        <v>526</v>
      </c>
      <c r="K37" s="12">
        <f t="shared" si="0"/>
        <v>7.79467680608365</v>
      </c>
      <c r="L37" s="3"/>
      <c r="P37">
        <v>41</v>
      </c>
      <c r="Q37">
        <v>526</v>
      </c>
    </row>
    <row r="38" spans="1:17" ht="15" hidden="1">
      <c r="A38" s="144"/>
      <c r="B38" s="22" t="s">
        <v>11</v>
      </c>
      <c r="C38" s="4">
        <v>2</v>
      </c>
      <c r="D38" s="4">
        <v>121</v>
      </c>
      <c r="E38" s="12">
        <v>1.65</v>
      </c>
      <c r="F38" s="4">
        <v>30</v>
      </c>
      <c r="G38" s="4">
        <v>300</v>
      </c>
      <c r="H38" s="12">
        <f t="shared" si="1"/>
        <v>10</v>
      </c>
      <c r="I38" s="4">
        <v>18</v>
      </c>
      <c r="J38" s="4">
        <v>301</v>
      </c>
      <c r="K38" s="12">
        <f t="shared" si="0"/>
        <v>5.980066445182724</v>
      </c>
      <c r="L38" s="3"/>
      <c r="P38">
        <v>18</v>
      </c>
      <c r="Q38">
        <v>301</v>
      </c>
    </row>
    <row r="39" spans="1:12" ht="15" hidden="1">
      <c r="A39" s="143" t="s">
        <v>19</v>
      </c>
      <c r="B39" s="22" t="s">
        <v>3</v>
      </c>
      <c r="C39" s="4"/>
      <c r="D39" s="4"/>
      <c r="E39" s="12"/>
      <c r="F39" s="4"/>
      <c r="G39" s="4"/>
      <c r="H39" s="12"/>
      <c r="I39" s="4"/>
      <c r="J39" s="4"/>
      <c r="K39" s="12">
        <f t="shared" si="0"/>
      </c>
      <c r="L39" s="3"/>
    </row>
    <row r="40" spans="1:17" ht="15" hidden="1">
      <c r="A40" s="144"/>
      <c r="B40" s="22" t="s">
        <v>6</v>
      </c>
      <c r="C40" s="4">
        <v>795</v>
      </c>
      <c r="D40" s="4">
        <v>4228</v>
      </c>
      <c r="E40" s="12">
        <v>18.8</v>
      </c>
      <c r="F40" s="4">
        <v>300</v>
      </c>
      <c r="G40" s="4">
        <v>3300</v>
      </c>
      <c r="H40" s="12">
        <f>F40/G40*100</f>
        <v>9.090909090909092</v>
      </c>
      <c r="I40" s="4">
        <v>317</v>
      </c>
      <c r="J40" s="4">
        <v>2487</v>
      </c>
      <c r="K40" s="12">
        <f t="shared" si="0"/>
        <v>12.746280659429033</v>
      </c>
      <c r="L40" s="3"/>
      <c r="P40">
        <v>317</v>
      </c>
      <c r="Q40">
        <v>2487</v>
      </c>
    </row>
    <row r="41" spans="1:12" ht="15" hidden="1">
      <c r="A41" s="144"/>
      <c r="B41" s="22" t="s">
        <v>10</v>
      </c>
      <c r="C41" s="4"/>
      <c r="D41" s="4"/>
      <c r="E41" s="12"/>
      <c r="F41" s="4"/>
      <c r="G41" s="4"/>
      <c r="H41" s="12"/>
      <c r="I41" s="4"/>
      <c r="J41" s="4"/>
      <c r="K41" s="12">
        <f t="shared" si="0"/>
      </c>
      <c r="L41" s="3"/>
    </row>
    <row r="42" spans="1:17" ht="15" hidden="1">
      <c r="A42" s="144"/>
      <c r="B42" s="22" t="s">
        <v>11</v>
      </c>
      <c r="C42" s="4">
        <v>133</v>
      </c>
      <c r="D42" s="4">
        <v>705</v>
      </c>
      <c r="E42" s="12">
        <v>18.87</v>
      </c>
      <c r="F42" s="4">
        <v>500</v>
      </c>
      <c r="G42" s="4">
        <v>1900</v>
      </c>
      <c r="H42" s="12">
        <f aca="true" t="shared" si="2" ref="H42:H72">F42/G42*100</f>
        <v>26.31578947368421</v>
      </c>
      <c r="I42" s="4">
        <v>523</v>
      </c>
      <c r="J42" s="4">
        <v>2163</v>
      </c>
      <c r="K42" s="12">
        <f t="shared" si="0"/>
        <v>24.1793804900601</v>
      </c>
      <c r="L42" s="3"/>
      <c r="P42">
        <v>523</v>
      </c>
      <c r="Q42">
        <v>2163</v>
      </c>
    </row>
    <row r="43" spans="1:17" ht="15" hidden="1">
      <c r="A43" s="143" t="s">
        <v>20</v>
      </c>
      <c r="B43" s="22" t="s">
        <v>3</v>
      </c>
      <c r="C43" s="4">
        <v>2</v>
      </c>
      <c r="D43" s="4">
        <v>79</v>
      </c>
      <c r="E43" s="12">
        <v>2.53</v>
      </c>
      <c r="F43" s="4">
        <v>0</v>
      </c>
      <c r="G43" s="4">
        <v>35</v>
      </c>
      <c r="H43" s="12">
        <f t="shared" si="2"/>
        <v>0</v>
      </c>
      <c r="I43" s="4"/>
      <c r="J43" s="4">
        <v>44</v>
      </c>
      <c r="K43" s="12">
        <f t="shared" si="0"/>
      </c>
      <c r="L43" s="3"/>
      <c r="Q43">
        <v>44</v>
      </c>
    </row>
    <row r="44" spans="1:17" ht="15" hidden="1">
      <c r="A44" s="144"/>
      <c r="B44" s="22" t="s">
        <v>6</v>
      </c>
      <c r="C44" s="4">
        <v>51</v>
      </c>
      <c r="D44" s="4">
        <v>607</v>
      </c>
      <c r="E44" s="12">
        <v>8.4</v>
      </c>
      <c r="F44" s="4">
        <v>25</v>
      </c>
      <c r="G44" s="4">
        <v>500</v>
      </c>
      <c r="H44" s="12">
        <f t="shared" si="2"/>
        <v>5</v>
      </c>
      <c r="I44" s="4">
        <v>26</v>
      </c>
      <c r="J44" s="4">
        <v>465</v>
      </c>
      <c r="K44" s="12">
        <f t="shared" si="0"/>
        <v>5.591397849462366</v>
      </c>
      <c r="L44" s="3"/>
      <c r="P44">
        <v>26</v>
      </c>
      <c r="Q44">
        <v>465</v>
      </c>
    </row>
    <row r="45" spans="1:12" ht="15" hidden="1">
      <c r="A45" s="144"/>
      <c r="B45" s="22" t="s">
        <v>10</v>
      </c>
      <c r="C45" s="4"/>
      <c r="D45" s="4"/>
      <c r="E45" s="12"/>
      <c r="F45" s="4"/>
      <c r="G45" s="4"/>
      <c r="H45" s="12"/>
      <c r="I45" s="4"/>
      <c r="J45" s="4"/>
      <c r="K45" s="12">
        <f t="shared" si="0"/>
      </c>
      <c r="L45" s="3"/>
    </row>
    <row r="46" spans="1:17" ht="15" hidden="1">
      <c r="A46" s="144"/>
      <c r="B46" s="22" t="s">
        <v>11</v>
      </c>
      <c r="C46" s="4">
        <v>20</v>
      </c>
      <c r="D46" s="4">
        <v>252</v>
      </c>
      <c r="E46" s="12">
        <v>7.94</v>
      </c>
      <c r="F46" s="4"/>
      <c r="G46" s="4"/>
      <c r="H46" s="12"/>
      <c r="I46" s="4">
        <v>8</v>
      </c>
      <c r="J46" s="4">
        <v>117</v>
      </c>
      <c r="K46" s="12">
        <f t="shared" si="0"/>
        <v>6.837606837606838</v>
      </c>
      <c r="L46" s="3"/>
      <c r="P46">
        <v>8</v>
      </c>
      <c r="Q46">
        <v>117</v>
      </c>
    </row>
    <row r="47" spans="1:17" ht="15" hidden="1">
      <c r="A47" s="143" t="s">
        <v>21</v>
      </c>
      <c r="B47" s="22" t="s">
        <v>3</v>
      </c>
      <c r="C47" s="4">
        <v>26</v>
      </c>
      <c r="D47" s="4">
        <v>171</v>
      </c>
      <c r="E47" s="12">
        <v>15.2</v>
      </c>
      <c r="F47" s="4">
        <v>43</v>
      </c>
      <c r="G47" s="4">
        <v>171</v>
      </c>
      <c r="H47" s="12">
        <f t="shared" si="2"/>
        <v>25.146198830409354</v>
      </c>
      <c r="I47" s="4">
        <v>2</v>
      </c>
      <c r="J47" s="4">
        <v>94</v>
      </c>
      <c r="K47" s="12">
        <f t="shared" si="0"/>
        <v>2.127659574468085</v>
      </c>
      <c r="L47" s="3"/>
      <c r="P47">
        <v>2</v>
      </c>
      <c r="Q47">
        <v>94</v>
      </c>
    </row>
    <row r="48" spans="1:17" ht="15" hidden="1">
      <c r="A48" s="144"/>
      <c r="B48" s="22" t="s">
        <v>6</v>
      </c>
      <c r="C48" s="4">
        <v>147</v>
      </c>
      <c r="D48" s="4">
        <v>917</v>
      </c>
      <c r="E48" s="12">
        <v>16.03</v>
      </c>
      <c r="F48" s="4">
        <v>61</v>
      </c>
      <c r="G48" s="4">
        <v>917</v>
      </c>
      <c r="H48" s="12">
        <f t="shared" si="2"/>
        <v>6.652126499454744</v>
      </c>
      <c r="I48" s="4">
        <v>100</v>
      </c>
      <c r="J48" s="4">
        <v>624</v>
      </c>
      <c r="K48" s="12">
        <f t="shared" si="0"/>
        <v>16.025641025641026</v>
      </c>
      <c r="L48" s="3"/>
      <c r="P48">
        <v>100</v>
      </c>
      <c r="Q48">
        <v>624</v>
      </c>
    </row>
    <row r="49" spans="1:17" ht="15" hidden="1">
      <c r="A49" s="144"/>
      <c r="B49" s="22" t="s">
        <v>10</v>
      </c>
      <c r="C49" s="4">
        <v>43</v>
      </c>
      <c r="D49" s="4">
        <v>213</v>
      </c>
      <c r="E49" s="12">
        <v>20.19</v>
      </c>
      <c r="F49" s="4">
        <v>50</v>
      </c>
      <c r="G49" s="4">
        <v>350</v>
      </c>
      <c r="H49" s="12">
        <f t="shared" si="2"/>
        <v>14.285714285714285</v>
      </c>
      <c r="I49" s="4">
        <v>58</v>
      </c>
      <c r="J49" s="4">
        <v>264</v>
      </c>
      <c r="K49" s="12">
        <f t="shared" si="0"/>
        <v>21.96969696969697</v>
      </c>
      <c r="L49" s="3"/>
      <c r="P49">
        <v>58</v>
      </c>
      <c r="Q49">
        <v>264</v>
      </c>
    </row>
    <row r="50" spans="1:17" ht="15" hidden="1">
      <c r="A50" s="144"/>
      <c r="B50" s="22" t="s">
        <v>11</v>
      </c>
      <c r="C50" s="4"/>
      <c r="D50" s="4"/>
      <c r="E50" s="12"/>
      <c r="F50" s="4">
        <v>50</v>
      </c>
      <c r="G50" s="4">
        <v>300</v>
      </c>
      <c r="H50" s="12">
        <f t="shared" si="2"/>
        <v>16.666666666666664</v>
      </c>
      <c r="I50" s="4">
        <v>40</v>
      </c>
      <c r="J50" s="4">
        <v>316</v>
      </c>
      <c r="K50" s="12">
        <f t="shared" si="0"/>
        <v>12.658227848101266</v>
      </c>
      <c r="L50" s="3"/>
      <c r="P50">
        <v>40</v>
      </c>
      <c r="Q50">
        <v>316</v>
      </c>
    </row>
    <row r="51" spans="1:17" ht="15" hidden="1">
      <c r="A51" s="143" t="s">
        <v>22</v>
      </c>
      <c r="B51" s="22" t="s">
        <v>3</v>
      </c>
      <c r="C51" s="4">
        <v>113</v>
      </c>
      <c r="D51" s="4">
        <v>543</v>
      </c>
      <c r="E51" s="12">
        <v>20.81</v>
      </c>
      <c r="F51" s="4">
        <v>45</v>
      </c>
      <c r="G51" s="4">
        <v>140</v>
      </c>
      <c r="H51" s="12">
        <f t="shared" si="2"/>
        <v>32.142857142857146</v>
      </c>
      <c r="I51" s="4">
        <v>22</v>
      </c>
      <c r="J51" s="4">
        <v>265</v>
      </c>
      <c r="K51" s="12">
        <f t="shared" si="0"/>
        <v>8.30188679245283</v>
      </c>
      <c r="L51" s="3"/>
      <c r="P51">
        <v>22</v>
      </c>
      <c r="Q51">
        <v>265</v>
      </c>
    </row>
    <row r="52" spans="1:17" ht="15" hidden="1">
      <c r="A52" s="144"/>
      <c r="B52" s="22" t="s">
        <v>6</v>
      </c>
      <c r="C52" s="4">
        <v>106</v>
      </c>
      <c r="D52" s="4">
        <v>726</v>
      </c>
      <c r="E52" s="12">
        <v>14.6</v>
      </c>
      <c r="F52" s="4">
        <v>54</v>
      </c>
      <c r="G52" s="4">
        <v>760</v>
      </c>
      <c r="H52" s="12">
        <f t="shared" si="2"/>
        <v>7.105263157894736</v>
      </c>
      <c r="I52" s="4">
        <v>30</v>
      </c>
      <c r="J52" s="4">
        <v>464</v>
      </c>
      <c r="K52" s="12">
        <f t="shared" si="0"/>
        <v>6.4655172413793105</v>
      </c>
      <c r="L52" s="3"/>
      <c r="P52">
        <v>30</v>
      </c>
      <c r="Q52">
        <v>464</v>
      </c>
    </row>
    <row r="53" spans="1:17" ht="15" hidden="1">
      <c r="A53" s="144"/>
      <c r="B53" s="22" t="s">
        <v>10</v>
      </c>
      <c r="C53" s="4"/>
      <c r="D53" s="4"/>
      <c r="E53" s="12"/>
      <c r="F53" s="4"/>
      <c r="G53" s="4">
        <v>120</v>
      </c>
      <c r="H53" s="12">
        <f t="shared" si="2"/>
        <v>0</v>
      </c>
      <c r="I53" s="4">
        <v>45</v>
      </c>
      <c r="J53" s="4">
        <v>166</v>
      </c>
      <c r="K53" s="12">
        <f t="shared" si="0"/>
        <v>27.10843373493976</v>
      </c>
      <c r="L53" s="3"/>
      <c r="P53">
        <v>45</v>
      </c>
      <c r="Q53">
        <v>166</v>
      </c>
    </row>
    <row r="54" spans="1:17" ht="15" hidden="1">
      <c r="A54" s="144"/>
      <c r="B54" s="22" t="s">
        <v>11</v>
      </c>
      <c r="C54" s="4"/>
      <c r="D54" s="4"/>
      <c r="E54" s="12"/>
      <c r="F54" s="4"/>
      <c r="G54" s="4">
        <v>320</v>
      </c>
      <c r="H54" s="12">
        <f t="shared" si="2"/>
        <v>0</v>
      </c>
      <c r="I54" s="4">
        <v>64</v>
      </c>
      <c r="J54" s="4">
        <v>329</v>
      </c>
      <c r="K54" s="12">
        <f t="shared" si="0"/>
        <v>19.45288753799392</v>
      </c>
      <c r="L54" s="3"/>
      <c r="P54">
        <v>64</v>
      </c>
      <c r="Q54">
        <v>329</v>
      </c>
    </row>
    <row r="55" spans="1:17" ht="15" hidden="1">
      <c r="A55" s="143" t="s">
        <v>23</v>
      </c>
      <c r="B55" s="22" t="s">
        <v>3</v>
      </c>
      <c r="C55" s="4">
        <v>30</v>
      </c>
      <c r="D55" s="4">
        <v>188</v>
      </c>
      <c r="E55" s="12">
        <v>15.96</v>
      </c>
      <c r="F55" s="4">
        <v>30</v>
      </c>
      <c r="G55" s="4">
        <v>65</v>
      </c>
      <c r="H55" s="12">
        <f t="shared" si="2"/>
        <v>46.15384615384615</v>
      </c>
      <c r="I55" s="4"/>
      <c r="J55" s="4">
        <v>73</v>
      </c>
      <c r="K55" s="12">
        <f t="shared" si="0"/>
      </c>
      <c r="L55" s="3"/>
      <c r="Q55">
        <v>73</v>
      </c>
    </row>
    <row r="56" spans="1:17" ht="15" hidden="1">
      <c r="A56" s="144"/>
      <c r="B56" s="22" t="s">
        <v>6</v>
      </c>
      <c r="C56" s="4">
        <v>28</v>
      </c>
      <c r="D56" s="4">
        <v>328</v>
      </c>
      <c r="E56" s="12">
        <v>8.54</v>
      </c>
      <c r="F56" s="4">
        <v>0</v>
      </c>
      <c r="G56" s="4">
        <v>320</v>
      </c>
      <c r="H56" s="12">
        <f t="shared" si="2"/>
        <v>0</v>
      </c>
      <c r="I56" s="4">
        <v>11</v>
      </c>
      <c r="J56" s="4">
        <v>195</v>
      </c>
      <c r="K56" s="12">
        <f t="shared" si="0"/>
        <v>5.641025641025641</v>
      </c>
      <c r="L56" s="3"/>
      <c r="P56">
        <v>11</v>
      </c>
      <c r="Q56">
        <v>195</v>
      </c>
    </row>
    <row r="57" spans="1:17" ht="15" hidden="1">
      <c r="A57" s="144"/>
      <c r="B57" s="22" t="s">
        <v>10</v>
      </c>
      <c r="C57" s="4"/>
      <c r="D57" s="4">
        <v>54</v>
      </c>
      <c r="E57" s="12">
        <v>0</v>
      </c>
      <c r="F57" s="4">
        <v>5</v>
      </c>
      <c r="G57" s="4">
        <v>110</v>
      </c>
      <c r="H57" s="12">
        <f t="shared" si="2"/>
        <v>4.545454545454546</v>
      </c>
      <c r="I57" s="4">
        <v>2</v>
      </c>
      <c r="J57" s="4">
        <v>147</v>
      </c>
      <c r="K57" s="12">
        <f t="shared" si="0"/>
        <v>1.3605442176870748</v>
      </c>
      <c r="L57" s="3"/>
      <c r="P57">
        <v>2</v>
      </c>
      <c r="Q57">
        <v>147</v>
      </c>
    </row>
    <row r="58" spans="1:17" ht="15" hidden="1">
      <c r="A58" s="144"/>
      <c r="B58" s="22" t="s">
        <v>11</v>
      </c>
      <c r="C58" s="4">
        <v>16</v>
      </c>
      <c r="D58" s="4">
        <v>417</v>
      </c>
      <c r="E58" s="12">
        <v>3.84</v>
      </c>
      <c r="F58" s="4">
        <v>33</v>
      </c>
      <c r="G58" s="4">
        <v>490</v>
      </c>
      <c r="H58" s="12">
        <f t="shared" si="2"/>
        <v>6.73469387755102</v>
      </c>
      <c r="I58" s="4">
        <v>64</v>
      </c>
      <c r="J58" s="4">
        <v>580</v>
      </c>
      <c r="K58" s="12">
        <f t="shared" si="0"/>
        <v>11.03448275862069</v>
      </c>
      <c r="L58" s="3"/>
      <c r="P58">
        <v>64</v>
      </c>
      <c r="Q58">
        <v>580</v>
      </c>
    </row>
    <row r="59" spans="1:17" ht="15">
      <c r="A59" s="143" t="s">
        <v>24</v>
      </c>
      <c r="B59" s="22" t="s">
        <v>3</v>
      </c>
      <c r="C59" s="4">
        <v>9</v>
      </c>
      <c r="D59" s="4">
        <v>226</v>
      </c>
      <c r="E59" s="12">
        <v>3.98</v>
      </c>
      <c r="F59" s="4">
        <v>9</v>
      </c>
      <c r="G59" s="4">
        <v>226</v>
      </c>
      <c r="H59" s="12">
        <f t="shared" si="2"/>
        <v>3.982300884955752</v>
      </c>
      <c r="I59" s="4"/>
      <c r="J59" s="4">
        <v>117</v>
      </c>
      <c r="K59" s="12">
        <f t="shared" si="0"/>
      </c>
      <c r="L59" s="3"/>
      <c r="Q59">
        <v>117</v>
      </c>
    </row>
    <row r="60" spans="1:17" ht="15">
      <c r="A60" s="144"/>
      <c r="B60" s="22" t="s">
        <v>6</v>
      </c>
      <c r="C60" s="4">
        <v>17</v>
      </c>
      <c r="D60" s="4">
        <v>185</v>
      </c>
      <c r="E60" s="12">
        <v>9.19</v>
      </c>
      <c r="F60" s="4">
        <v>17</v>
      </c>
      <c r="G60" s="4">
        <v>185</v>
      </c>
      <c r="H60" s="12">
        <f t="shared" si="2"/>
        <v>9.18918918918919</v>
      </c>
      <c r="I60" s="4">
        <v>9</v>
      </c>
      <c r="J60" s="4">
        <v>108</v>
      </c>
      <c r="K60" s="12">
        <f t="shared" si="0"/>
        <v>8.333333333333332</v>
      </c>
      <c r="L60" s="3"/>
      <c r="P60">
        <v>9</v>
      </c>
      <c r="Q60">
        <v>108</v>
      </c>
    </row>
    <row r="61" spans="1:17" ht="15">
      <c r="A61" s="144"/>
      <c r="B61" s="22" t="s">
        <v>10</v>
      </c>
      <c r="C61" s="4">
        <v>52</v>
      </c>
      <c r="D61" s="4">
        <v>299</v>
      </c>
      <c r="E61" s="12">
        <v>17.39</v>
      </c>
      <c r="F61" s="4">
        <v>52</v>
      </c>
      <c r="G61" s="4">
        <v>330</v>
      </c>
      <c r="H61" s="12">
        <f t="shared" si="2"/>
        <v>15.757575757575756</v>
      </c>
      <c r="I61" s="4">
        <v>63</v>
      </c>
      <c r="J61" s="4">
        <v>341</v>
      </c>
      <c r="K61" s="12">
        <f t="shared" si="0"/>
        <v>18.475073313782993</v>
      </c>
      <c r="L61" s="3"/>
      <c r="P61">
        <v>63</v>
      </c>
      <c r="Q61">
        <v>341</v>
      </c>
    </row>
    <row r="62" spans="1:17" ht="15">
      <c r="A62" s="144"/>
      <c r="B62" s="22" t="s">
        <v>11</v>
      </c>
      <c r="C62" s="4"/>
      <c r="D62" s="4"/>
      <c r="E62" s="12"/>
      <c r="F62" s="4">
        <v>0</v>
      </c>
      <c r="G62" s="4">
        <v>50</v>
      </c>
      <c r="H62" s="12">
        <f t="shared" si="2"/>
        <v>0</v>
      </c>
      <c r="I62" s="4">
        <v>12</v>
      </c>
      <c r="J62" s="4">
        <v>37</v>
      </c>
      <c r="K62" s="12">
        <f t="shared" si="0"/>
        <v>32.432432432432435</v>
      </c>
      <c r="L62" s="3"/>
      <c r="P62">
        <v>12</v>
      </c>
      <c r="Q62">
        <v>37</v>
      </c>
    </row>
    <row r="63" spans="1:17" ht="15" hidden="1">
      <c r="A63" s="143" t="s">
        <v>25</v>
      </c>
      <c r="B63" s="22" t="s">
        <v>3</v>
      </c>
      <c r="C63" s="4">
        <v>87</v>
      </c>
      <c r="D63" s="4">
        <v>566</v>
      </c>
      <c r="E63" s="12">
        <f>C63/D63*100</f>
        <v>15.371024734982333</v>
      </c>
      <c r="F63" s="4">
        <v>0</v>
      </c>
      <c r="G63" s="4">
        <v>257</v>
      </c>
      <c r="H63" s="12">
        <f t="shared" si="2"/>
        <v>0</v>
      </c>
      <c r="I63" s="4">
        <v>28</v>
      </c>
      <c r="J63" s="4">
        <v>309</v>
      </c>
      <c r="K63" s="12">
        <f t="shared" si="0"/>
        <v>9.06148867313916</v>
      </c>
      <c r="L63" s="3"/>
      <c r="P63">
        <v>28</v>
      </c>
      <c r="Q63">
        <v>309</v>
      </c>
    </row>
    <row r="64" spans="1:17" ht="15" hidden="1">
      <c r="A64" s="144"/>
      <c r="B64" s="22" t="s">
        <v>6</v>
      </c>
      <c r="C64" s="4">
        <v>105</v>
      </c>
      <c r="D64" s="4">
        <v>529</v>
      </c>
      <c r="E64" s="12">
        <f>C64/D64*100</f>
        <v>19.848771266540645</v>
      </c>
      <c r="F64" s="4">
        <v>0</v>
      </c>
      <c r="G64" s="4">
        <v>300</v>
      </c>
      <c r="H64" s="12">
        <f t="shared" si="2"/>
        <v>0</v>
      </c>
      <c r="I64" s="4">
        <v>41</v>
      </c>
      <c r="J64" s="4">
        <v>333</v>
      </c>
      <c r="K64" s="12">
        <f t="shared" si="0"/>
        <v>12.312312312312311</v>
      </c>
      <c r="L64" s="3"/>
      <c r="P64">
        <v>41</v>
      </c>
      <c r="Q64">
        <v>333</v>
      </c>
    </row>
    <row r="65" spans="1:17" ht="15" hidden="1">
      <c r="A65" s="144"/>
      <c r="B65" s="22" t="s">
        <v>10</v>
      </c>
      <c r="C65" s="4"/>
      <c r="D65" s="4"/>
      <c r="E65" s="12"/>
      <c r="F65" s="4">
        <v>50</v>
      </c>
      <c r="G65" s="4">
        <v>270</v>
      </c>
      <c r="H65" s="12">
        <f t="shared" si="2"/>
        <v>18.51851851851852</v>
      </c>
      <c r="I65" s="4">
        <v>35</v>
      </c>
      <c r="J65" s="4">
        <v>239</v>
      </c>
      <c r="K65" s="12">
        <f t="shared" si="0"/>
        <v>14.644351464435147</v>
      </c>
      <c r="L65" s="3"/>
      <c r="P65">
        <v>35</v>
      </c>
      <c r="Q65">
        <v>239</v>
      </c>
    </row>
    <row r="66" spans="1:17" ht="15" hidden="1">
      <c r="A66" s="144"/>
      <c r="B66" s="22" t="s">
        <v>11</v>
      </c>
      <c r="C66" s="4"/>
      <c r="D66" s="4"/>
      <c r="E66" s="12"/>
      <c r="F66" s="4">
        <v>40</v>
      </c>
      <c r="G66" s="4">
        <v>230</v>
      </c>
      <c r="H66" s="12">
        <f t="shared" si="2"/>
        <v>17.391304347826086</v>
      </c>
      <c r="I66" s="4">
        <v>32</v>
      </c>
      <c r="J66" s="4">
        <v>217</v>
      </c>
      <c r="K66" s="12">
        <f t="shared" si="0"/>
        <v>14.746543778801843</v>
      </c>
      <c r="L66" s="3"/>
      <c r="P66">
        <v>32</v>
      </c>
      <c r="Q66">
        <v>217</v>
      </c>
    </row>
    <row r="67" spans="1:12" ht="15" hidden="1">
      <c r="A67" s="143" t="s">
        <v>26</v>
      </c>
      <c r="B67" s="22" t="s">
        <v>3</v>
      </c>
      <c r="C67" s="4"/>
      <c r="D67" s="4"/>
      <c r="E67" s="12"/>
      <c r="F67" s="4"/>
      <c r="G67" s="4"/>
      <c r="H67" s="12"/>
      <c r="I67" s="4"/>
      <c r="J67" s="4"/>
      <c r="K67" s="12">
        <f t="shared" si="0"/>
      </c>
      <c r="L67" s="3"/>
    </row>
    <row r="68" spans="1:17" ht="15" hidden="1">
      <c r="A68" s="144"/>
      <c r="B68" s="22" t="s">
        <v>6</v>
      </c>
      <c r="C68" s="4">
        <v>16</v>
      </c>
      <c r="D68" s="4">
        <v>129</v>
      </c>
      <c r="E68" s="12">
        <v>12.4</v>
      </c>
      <c r="F68" s="4">
        <v>0</v>
      </c>
      <c r="G68" s="4">
        <v>60</v>
      </c>
      <c r="H68" s="12">
        <f t="shared" si="2"/>
        <v>0</v>
      </c>
      <c r="I68" s="4">
        <v>5</v>
      </c>
      <c r="J68" s="4">
        <v>65</v>
      </c>
      <c r="K68" s="12">
        <f t="shared" si="0"/>
        <v>7.6923076923076925</v>
      </c>
      <c r="L68" s="3"/>
      <c r="P68">
        <v>5</v>
      </c>
      <c r="Q68">
        <v>65</v>
      </c>
    </row>
    <row r="69" spans="1:12" ht="15" hidden="1">
      <c r="A69" s="144"/>
      <c r="B69" s="22" t="s">
        <v>10</v>
      </c>
      <c r="C69" s="4"/>
      <c r="D69" s="4"/>
      <c r="E69" s="12"/>
      <c r="F69" s="4"/>
      <c r="G69" s="4"/>
      <c r="H69" s="12"/>
      <c r="I69" s="4"/>
      <c r="J69" s="4"/>
      <c r="K69" s="12">
        <f t="shared" si="0"/>
      </c>
      <c r="L69" s="3"/>
    </row>
    <row r="70" spans="1:17" ht="15" hidden="1">
      <c r="A70" s="144"/>
      <c r="B70" s="22" t="s">
        <v>11</v>
      </c>
      <c r="C70" s="4"/>
      <c r="D70" s="4"/>
      <c r="E70" s="12"/>
      <c r="F70" s="4">
        <v>5</v>
      </c>
      <c r="G70" s="4">
        <v>69</v>
      </c>
      <c r="H70" s="12">
        <f t="shared" si="2"/>
        <v>7.246376811594203</v>
      </c>
      <c r="I70" s="4">
        <v>2</v>
      </c>
      <c r="J70" s="4">
        <v>51</v>
      </c>
      <c r="K70" s="12">
        <f t="shared" si="0"/>
        <v>3.9215686274509802</v>
      </c>
      <c r="L70" s="3"/>
      <c r="P70">
        <v>2</v>
      </c>
      <c r="Q70">
        <v>51</v>
      </c>
    </row>
    <row r="71" spans="1:17" ht="15" hidden="1">
      <c r="A71" s="143" t="s">
        <v>27</v>
      </c>
      <c r="B71" s="22" t="s">
        <v>3</v>
      </c>
      <c r="C71" s="4">
        <v>85</v>
      </c>
      <c r="D71" s="4">
        <v>1038</v>
      </c>
      <c r="E71" s="12">
        <v>8.19</v>
      </c>
      <c r="F71" s="4">
        <v>47</v>
      </c>
      <c r="G71" s="4">
        <v>650</v>
      </c>
      <c r="H71" s="12">
        <f t="shared" si="2"/>
        <v>7.230769230769231</v>
      </c>
      <c r="I71" s="4">
        <v>50</v>
      </c>
      <c r="J71" s="4">
        <v>533</v>
      </c>
      <c r="K71" s="12">
        <f t="shared" si="0"/>
        <v>9.380863039399625</v>
      </c>
      <c r="L71" s="3"/>
      <c r="P71">
        <v>50</v>
      </c>
      <c r="Q71">
        <v>533</v>
      </c>
    </row>
    <row r="72" spans="1:17" ht="15" hidden="1">
      <c r="A72" s="144"/>
      <c r="B72" s="22" t="s">
        <v>6</v>
      </c>
      <c r="C72" s="4">
        <v>46</v>
      </c>
      <c r="D72" s="4">
        <v>669</v>
      </c>
      <c r="E72" s="12">
        <v>6.88</v>
      </c>
      <c r="F72" s="4">
        <v>26</v>
      </c>
      <c r="G72" s="4">
        <v>1094</v>
      </c>
      <c r="H72" s="12">
        <f t="shared" si="2"/>
        <v>2.376599634369287</v>
      </c>
      <c r="I72" s="4">
        <v>31</v>
      </c>
      <c r="J72" s="4">
        <v>545</v>
      </c>
      <c r="K72" s="12">
        <f aca="true" t="shared" si="3" ref="K72:K114">IF(I72*J72,I72/J72*100,"")</f>
        <v>5.688073394495413</v>
      </c>
      <c r="L72" s="3"/>
      <c r="P72">
        <v>31</v>
      </c>
      <c r="Q72">
        <v>545</v>
      </c>
    </row>
    <row r="73" spans="1:17" ht="15" hidden="1">
      <c r="A73" s="144"/>
      <c r="B73" s="22" t="s">
        <v>10</v>
      </c>
      <c r="C73" s="4"/>
      <c r="D73" s="4"/>
      <c r="E73" s="12"/>
      <c r="F73" s="4">
        <v>0</v>
      </c>
      <c r="G73" s="4">
        <v>450</v>
      </c>
      <c r="H73" s="12">
        <f>F73/G73*100</f>
        <v>0</v>
      </c>
      <c r="I73" s="4"/>
      <c r="J73" s="4">
        <v>627</v>
      </c>
      <c r="K73" s="12">
        <f t="shared" si="3"/>
      </c>
      <c r="L73" s="3"/>
      <c r="Q73">
        <v>627</v>
      </c>
    </row>
    <row r="74" spans="1:17" ht="15" hidden="1">
      <c r="A74" s="144"/>
      <c r="B74" s="22" t="s">
        <v>11</v>
      </c>
      <c r="C74" s="4">
        <v>24</v>
      </c>
      <c r="D74" s="4">
        <v>324</v>
      </c>
      <c r="E74" s="12">
        <v>7.41</v>
      </c>
      <c r="F74" s="4">
        <v>0</v>
      </c>
      <c r="G74" s="4">
        <v>230</v>
      </c>
      <c r="H74" s="12">
        <f>F74/G74*100</f>
        <v>0</v>
      </c>
      <c r="I74" s="4">
        <v>14</v>
      </c>
      <c r="J74" s="4">
        <v>507</v>
      </c>
      <c r="K74" s="12">
        <f t="shared" si="3"/>
        <v>2.7613412228796843</v>
      </c>
      <c r="L74" s="3"/>
      <c r="P74">
        <v>14</v>
      </c>
      <c r="Q74">
        <v>507</v>
      </c>
    </row>
    <row r="75" spans="1:12" ht="15" hidden="1">
      <c r="A75" s="143" t="s">
        <v>28</v>
      </c>
      <c r="B75" s="22" t="s">
        <v>3</v>
      </c>
      <c r="C75" s="4"/>
      <c r="D75" s="4"/>
      <c r="E75" s="12"/>
      <c r="F75" s="4">
        <v>0</v>
      </c>
      <c r="G75" s="4">
        <v>0</v>
      </c>
      <c r="H75" s="12"/>
      <c r="I75" s="4"/>
      <c r="J75" s="4"/>
      <c r="K75" s="12">
        <f t="shared" si="3"/>
      </c>
      <c r="L75" s="3"/>
    </row>
    <row r="76" spans="1:17" ht="15" hidden="1">
      <c r="A76" s="144"/>
      <c r="B76" s="22" t="s">
        <v>6</v>
      </c>
      <c r="C76" s="4">
        <v>27</v>
      </c>
      <c r="D76" s="4">
        <v>533</v>
      </c>
      <c r="E76" s="12">
        <v>5.07</v>
      </c>
      <c r="F76" s="4">
        <v>2</v>
      </c>
      <c r="G76" s="4">
        <v>533</v>
      </c>
      <c r="H76" s="12">
        <f>F76/G76*100</f>
        <v>0.37523452157598497</v>
      </c>
      <c r="I76" s="4">
        <v>25</v>
      </c>
      <c r="J76" s="4">
        <v>396</v>
      </c>
      <c r="K76" s="12">
        <f t="shared" si="3"/>
        <v>6.313131313131313</v>
      </c>
      <c r="L76" s="3"/>
      <c r="P76">
        <v>25</v>
      </c>
      <c r="Q76">
        <v>396</v>
      </c>
    </row>
    <row r="77" spans="1:12" ht="15" hidden="1">
      <c r="A77" s="144"/>
      <c r="B77" s="22" t="s">
        <v>10</v>
      </c>
      <c r="C77" s="4"/>
      <c r="D77" s="4"/>
      <c r="E77" s="12"/>
      <c r="F77" s="4">
        <v>0</v>
      </c>
      <c r="G77" s="4">
        <v>0</v>
      </c>
      <c r="H77" s="12"/>
      <c r="I77" s="4"/>
      <c r="J77" s="4"/>
      <c r="K77" s="12">
        <f t="shared" si="3"/>
      </c>
      <c r="L77" s="3"/>
    </row>
    <row r="78" spans="1:17" ht="15" hidden="1">
      <c r="A78" s="144"/>
      <c r="B78" s="22" t="s">
        <v>11</v>
      </c>
      <c r="C78" s="4"/>
      <c r="D78" s="4"/>
      <c r="E78" s="12"/>
      <c r="F78" s="4">
        <v>0</v>
      </c>
      <c r="G78" s="4">
        <v>120</v>
      </c>
      <c r="H78" s="12">
        <f>F78/G78*100</f>
        <v>0</v>
      </c>
      <c r="I78" s="4"/>
      <c r="J78" s="4">
        <v>128</v>
      </c>
      <c r="K78" s="12">
        <f t="shared" si="3"/>
      </c>
      <c r="L78" s="3"/>
      <c r="Q78">
        <v>128</v>
      </c>
    </row>
    <row r="79" spans="1:17" ht="15" hidden="1">
      <c r="A79" s="143" t="s">
        <v>29</v>
      </c>
      <c r="B79" s="22" t="s">
        <v>3</v>
      </c>
      <c r="C79" s="4">
        <v>40</v>
      </c>
      <c r="D79" s="4">
        <v>137</v>
      </c>
      <c r="E79" s="12">
        <v>29.2</v>
      </c>
      <c r="F79" s="4"/>
      <c r="G79" s="4"/>
      <c r="H79" s="12"/>
      <c r="I79" s="4">
        <v>12</v>
      </c>
      <c r="J79" s="4">
        <v>83</v>
      </c>
      <c r="K79" s="12">
        <f t="shared" si="3"/>
        <v>14.457831325301203</v>
      </c>
      <c r="L79" s="3"/>
      <c r="P79">
        <v>12</v>
      </c>
      <c r="Q79">
        <v>83</v>
      </c>
    </row>
    <row r="80" spans="1:17" ht="15" hidden="1">
      <c r="A80" s="144"/>
      <c r="B80" s="22" t="s">
        <v>6</v>
      </c>
      <c r="C80" s="4">
        <v>164</v>
      </c>
      <c r="D80" s="4">
        <v>699</v>
      </c>
      <c r="E80" s="12">
        <v>23.46</v>
      </c>
      <c r="F80" s="4"/>
      <c r="G80" s="4"/>
      <c r="H80" s="12"/>
      <c r="I80" s="4">
        <v>66</v>
      </c>
      <c r="J80" s="4">
        <v>401</v>
      </c>
      <c r="K80" s="12">
        <f t="shared" si="3"/>
        <v>16.458852867830423</v>
      </c>
      <c r="L80" s="3"/>
      <c r="P80">
        <v>66</v>
      </c>
      <c r="Q80">
        <v>401</v>
      </c>
    </row>
    <row r="81" spans="1:12" ht="15" hidden="1">
      <c r="A81" s="144"/>
      <c r="B81" s="22" t="s">
        <v>10</v>
      </c>
      <c r="C81" s="4"/>
      <c r="D81" s="4"/>
      <c r="E81" s="12"/>
      <c r="F81" s="4"/>
      <c r="G81" s="4"/>
      <c r="H81" s="12"/>
      <c r="I81" s="4"/>
      <c r="J81" s="4"/>
      <c r="K81" s="12">
        <f t="shared" si="3"/>
      </c>
      <c r="L81" s="3"/>
    </row>
    <row r="82" spans="1:17" ht="15" hidden="1">
      <c r="A82" s="144"/>
      <c r="B82" s="22" t="s">
        <v>11</v>
      </c>
      <c r="C82" s="4"/>
      <c r="D82" s="4"/>
      <c r="E82" s="12"/>
      <c r="F82" s="4"/>
      <c r="G82" s="4">
        <v>160</v>
      </c>
      <c r="H82" s="12">
        <f>F82/G82*100</f>
        <v>0</v>
      </c>
      <c r="I82" s="4">
        <v>0</v>
      </c>
      <c r="J82" s="4">
        <v>216</v>
      </c>
      <c r="K82" s="12">
        <f t="shared" si="3"/>
      </c>
      <c r="L82" s="3"/>
      <c r="P82">
        <v>0</v>
      </c>
      <c r="Q82">
        <v>216</v>
      </c>
    </row>
    <row r="83" spans="1:12" ht="15" hidden="1">
      <c r="A83" s="143" t="s">
        <v>30</v>
      </c>
      <c r="B83" s="22" t="s">
        <v>3</v>
      </c>
      <c r="C83" s="4"/>
      <c r="D83" s="4"/>
      <c r="E83" s="12"/>
      <c r="F83" s="4"/>
      <c r="G83" s="4"/>
      <c r="H83" s="12"/>
      <c r="I83" s="4"/>
      <c r="J83" s="4"/>
      <c r="K83" s="12">
        <f t="shared" si="3"/>
      </c>
      <c r="L83" s="3"/>
    </row>
    <row r="84" spans="1:12" ht="15" hidden="1">
      <c r="A84" s="144"/>
      <c r="B84" s="22" t="s">
        <v>6</v>
      </c>
      <c r="C84" s="4"/>
      <c r="D84" s="4"/>
      <c r="E84" s="12"/>
      <c r="F84" s="4"/>
      <c r="G84" s="4"/>
      <c r="H84" s="12"/>
      <c r="I84" s="4"/>
      <c r="J84" s="4"/>
      <c r="K84" s="12">
        <f t="shared" si="3"/>
      </c>
      <c r="L84" s="3"/>
    </row>
    <row r="85" spans="1:17" ht="15" hidden="1">
      <c r="A85" s="144"/>
      <c r="B85" s="22" t="s">
        <v>10</v>
      </c>
      <c r="C85" s="4">
        <v>70</v>
      </c>
      <c r="D85" s="4">
        <v>539</v>
      </c>
      <c r="E85" s="12">
        <v>12.99</v>
      </c>
      <c r="F85" s="4">
        <v>45</v>
      </c>
      <c r="G85" s="4">
        <v>636</v>
      </c>
      <c r="H85" s="12">
        <f>F85/G85*100</f>
        <v>7.0754716981132075</v>
      </c>
      <c r="I85" s="4">
        <v>30</v>
      </c>
      <c r="J85" s="4">
        <v>631</v>
      </c>
      <c r="K85" s="12">
        <f t="shared" si="3"/>
        <v>4.754358161648177</v>
      </c>
      <c r="L85" s="3"/>
      <c r="P85">
        <v>30</v>
      </c>
      <c r="Q85">
        <v>631</v>
      </c>
    </row>
    <row r="86" spans="1:17" ht="15" hidden="1">
      <c r="A86" s="144"/>
      <c r="B86" s="22" t="s">
        <v>11</v>
      </c>
      <c r="C86" s="4">
        <v>50</v>
      </c>
      <c r="D86" s="4">
        <v>662</v>
      </c>
      <c r="E86" s="12">
        <v>7.55</v>
      </c>
      <c r="F86" s="4">
        <v>31</v>
      </c>
      <c r="G86" s="4">
        <v>746</v>
      </c>
      <c r="H86" s="12">
        <f>F86/G86*100</f>
        <v>4.1554959785522785</v>
      </c>
      <c r="I86" s="4">
        <v>30</v>
      </c>
      <c r="J86" s="4">
        <v>742</v>
      </c>
      <c r="K86" s="12">
        <f t="shared" si="3"/>
        <v>4.0431266846361185</v>
      </c>
      <c r="L86" s="3"/>
      <c r="P86">
        <v>30</v>
      </c>
      <c r="Q86">
        <v>742</v>
      </c>
    </row>
    <row r="87" spans="1:12" ht="15" hidden="1">
      <c r="A87" s="143" t="s">
        <v>31</v>
      </c>
      <c r="B87" s="22" t="s">
        <v>3</v>
      </c>
      <c r="C87" s="4"/>
      <c r="D87" s="4"/>
      <c r="E87" s="12"/>
      <c r="F87" s="4"/>
      <c r="G87" s="4"/>
      <c r="H87" s="12"/>
      <c r="I87" s="4"/>
      <c r="J87" s="4"/>
      <c r="K87" s="12">
        <f t="shared" si="3"/>
      </c>
      <c r="L87" s="3"/>
    </row>
    <row r="88" spans="1:17" ht="15" hidden="1">
      <c r="A88" s="144"/>
      <c r="B88" s="22" t="s">
        <v>6</v>
      </c>
      <c r="C88" s="4">
        <v>123</v>
      </c>
      <c r="D88" s="4">
        <v>1648</v>
      </c>
      <c r="E88" s="12">
        <v>7.46</v>
      </c>
      <c r="F88" s="4">
        <v>123</v>
      </c>
      <c r="G88" s="4">
        <v>1648</v>
      </c>
      <c r="H88" s="12">
        <f>F88/G88*100</f>
        <v>7.463592233009708</v>
      </c>
      <c r="I88" s="4">
        <v>90</v>
      </c>
      <c r="J88" s="4">
        <v>1327</v>
      </c>
      <c r="K88" s="12">
        <f t="shared" si="3"/>
        <v>6.782215523737754</v>
      </c>
      <c r="L88" s="3"/>
      <c r="P88">
        <v>90</v>
      </c>
      <c r="Q88">
        <v>1327</v>
      </c>
    </row>
    <row r="89" spans="1:12" ht="15" hidden="1">
      <c r="A89" s="144"/>
      <c r="B89" s="22" t="s">
        <v>10</v>
      </c>
      <c r="C89" s="4"/>
      <c r="D89" s="4"/>
      <c r="E89" s="12"/>
      <c r="F89" s="4"/>
      <c r="G89" s="4"/>
      <c r="H89" s="12"/>
      <c r="I89" s="4"/>
      <c r="J89" s="4"/>
      <c r="K89" s="12">
        <f t="shared" si="3"/>
      </c>
      <c r="L89" s="3"/>
    </row>
    <row r="90" spans="1:17" ht="15" hidden="1">
      <c r="A90" s="144"/>
      <c r="B90" s="22" t="s">
        <v>11</v>
      </c>
      <c r="C90" s="4"/>
      <c r="D90" s="4"/>
      <c r="E90" s="12"/>
      <c r="F90" s="4"/>
      <c r="G90" s="4"/>
      <c r="H90" s="12"/>
      <c r="I90" s="4">
        <v>35</v>
      </c>
      <c r="J90" s="4">
        <v>314</v>
      </c>
      <c r="K90" s="12">
        <f t="shared" si="3"/>
        <v>11.146496815286625</v>
      </c>
      <c r="L90" s="3"/>
      <c r="P90">
        <v>35</v>
      </c>
      <c r="Q90">
        <v>314</v>
      </c>
    </row>
    <row r="91" spans="1:17" ht="15" hidden="1">
      <c r="A91" s="143" t="s">
        <v>32</v>
      </c>
      <c r="B91" s="22" t="s">
        <v>3</v>
      </c>
      <c r="C91" s="4">
        <v>9</v>
      </c>
      <c r="D91" s="4">
        <v>172</v>
      </c>
      <c r="E91" s="12">
        <v>5.23</v>
      </c>
      <c r="F91" s="4">
        <v>9</v>
      </c>
      <c r="G91" s="4">
        <v>58</v>
      </c>
      <c r="H91" s="12">
        <f>F91/G91*100</f>
        <v>15.517241379310345</v>
      </c>
      <c r="I91" s="4">
        <v>2</v>
      </c>
      <c r="J91" s="4">
        <v>43</v>
      </c>
      <c r="K91" s="12">
        <f t="shared" si="3"/>
        <v>4.651162790697675</v>
      </c>
      <c r="L91" s="3"/>
      <c r="P91">
        <v>2</v>
      </c>
      <c r="Q91">
        <v>43</v>
      </c>
    </row>
    <row r="92" spans="1:17" ht="15" hidden="1">
      <c r="A92" s="144"/>
      <c r="B92" s="22" t="s">
        <v>6</v>
      </c>
      <c r="C92" s="4">
        <v>29</v>
      </c>
      <c r="D92" s="4">
        <v>359</v>
      </c>
      <c r="E92" s="12">
        <v>8.08</v>
      </c>
      <c r="F92" s="4">
        <v>29</v>
      </c>
      <c r="G92" s="4">
        <v>124</v>
      </c>
      <c r="H92" s="12">
        <f>F92/G92*100</f>
        <v>23.387096774193548</v>
      </c>
      <c r="I92" s="4">
        <v>15</v>
      </c>
      <c r="J92" s="4">
        <v>167</v>
      </c>
      <c r="K92" s="12">
        <f t="shared" si="3"/>
        <v>8.982035928143713</v>
      </c>
      <c r="L92" s="3"/>
      <c r="P92">
        <v>15</v>
      </c>
      <c r="Q92">
        <v>167</v>
      </c>
    </row>
    <row r="93" spans="1:17" ht="15" hidden="1">
      <c r="A93" s="144"/>
      <c r="B93" s="22" t="s">
        <v>10</v>
      </c>
      <c r="C93" s="4">
        <v>37</v>
      </c>
      <c r="D93" s="4">
        <v>324</v>
      </c>
      <c r="E93" s="12">
        <v>11.42</v>
      </c>
      <c r="F93" s="4">
        <v>37</v>
      </c>
      <c r="G93" s="4">
        <v>384</v>
      </c>
      <c r="H93" s="12">
        <f>F93/G93*100</f>
        <v>9.635416666666668</v>
      </c>
      <c r="I93" s="4">
        <v>33</v>
      </c>
      <c r="J93" s="4">
        <v>402</v>
      </c>
      <c r="K93" s="12">
        <f t="shared" si="3"/>
        <v>8.208955223880597</v>
      </c>
      <c r="L93" s="3"/>
      <c r="P93">
        <v>33</v>
      </c>
      <c r="Q93">
        <v>402</v>
      </c>
    </row>
    <row r="94" spans="1:17" ht="15" hidden="1">
      <c r="A94" s="144"/>
      <c r="B94" s="22" t="s">
        <v>11</v>
      </c>
      <c r="C94" s="4">
        <v>46</v>
      </c>
      <c r="D94" s="4">
        <v>363</v>
      </c>
      <c r="E94" s="12">
        <v>12.67</v>
      </c>
      <c r="F94" s="4">
        <v>45</v>
      </c>
      <c r="G94" s="4">
        <v>518</v>
      </c>
      <c r="H94" s="12">
        <f>F94/G94*100</f>
        <v>8.687258687258687</v>
      </c>
      <c r="I94" s="4">
        <v>21</v>
      </c>
      <c r="J94" s="4">
        <v>440</v>
      </c>
      <c r="K94" s="12">
        <f t="shared" si="3"/>
        <v>4.772727272727273</v>
      </c>
      <c r="L94" s="3"/>
      <c r="P94">
        <v>21</v>
      </c>
      <c r="Q94">
        <v>440</v>
      </c>
    </row>
    <row r="95" spans="1:17" ht="15" hidden="1">
      <c r="A95" s="143" t="s">
        <v>33</v>
      </c>
      <c r="B95" s="22" t="s">
        <v>3</v>
      </c>
      <c r="C95" s="4">
        <v>3</v>
      </c>
      <c r="D95" s="4">
        <v>186</v>
      </c>
      <c r="E95" s="12">
        <v>1.61</v>
      </c>
      <c r="F95" s="4"/>
      <c r="G95" s="4"/>
      <c r="H95" s="12"/>
      <c r="I95" s="4">
        <v>6</v>
      </c>
      <c r="J95" s="4">
        <v>131</v>
      </c>
      <c r="K95" s="12">
        <f t="shared" si="3"/>
        <v>4.580152671755725</v>
      </c>
      <c r="L95" s="3"/>
      <c r="P95">
        <v>6</v>
      </c>
      <c r="Q95">
        <v>131</v>
      </c>
    </row>
    <row r="96" spans="1:17" ht="15" hidden="1">
      <c r="A96" s="144"/>
      <c r="B96" s="22" t="s">
        <v>6</v>
      </c>
      <c r="C96" s="4">
        <v>90</v>
      </c>
      <c r="D96" s="4">
        <v>1560</v>
      </c>
      <c r="E96" s="12">
        <v>5.77</v>
      </c>
      <c r="F96" s="4"/>
      <c r="G96" s="4"/>
      <c r="H96" s="12"/>
      <c r="I96" s="4">
        <v>43</v>
      </c>
      <c r="J96" s="4">
        <v>1101</v>
      </c>
      <c r="K96" s="12">
        <f t="shared" si="3"/>
        <v>3.905540417801998</v>
      </c>
      <c r="L96" s="3"/>
      <c r="P96">
        <v>43</v>
      </c>
      <c r="Q96">
        <v>1101</v>
      </c>
    </row>
    <row r="97" spans="1:17" ht="15" hidden="1">
      <c r="A97" s="144"/>
      <c r="B97" s="22" t="s">
        <v>10</v>
      </c>
      <c r="C97" s="4"/>
      <c r="D97" s="4"/>
      <c r="E97" s="12"/>
      <c r="F97" s="4"/>
      <c r="G97" s="4">
        <v>60</v>
      </c>
      <c r="H97" s="12">
        <f>F97/G97*100</f>
        <v>0</v>
      </c>
      <c r="I97" s="4"/>
      <c r="J97" s="4">
        <v>70</v>
      </c>
      <c r="K97" s="12">
        <f t="shared" si="3"/>
      </c>
      <c r="L97" s="3"/>
      <c r="Q97">
        <v>70</v>
      </c>
    </row>
    <row r="98" spans="1:17" ht="15" hidden="1">
      <c r="A98" s="144"/>
      <c r="B98" s="22" t="s">
        <v>11</v>
      </c>
      <c r="C98" s="4"/>
      <c r="D98" s="4"/>
      <c r="E98" s="12"/>
      <c r="F98" s="4"/>
      <c r="G98" s="4">
        <v>550</v>
      </c>
      <c r="H98" s="12">
        <f>F98/G98*100</f>
        <v>0</v>
      </c>
      <c r="I98" s="4"/>
      <c r="J98" s="4">
        <v>472</v>
      </c>
      <c r="K98" s="12">
        <f t="shared" si="3"/>
      </c>
      <c r="L98" s="3"/>
      <c r="Q98">
        <v>472</v>
      </c>
    </row>
    <row r="99" spans="1:12" ht="15" hidden="1">
      <c r="A99" s="143" t="s">
        <v>34</v>
      </c>
      <c r="B99" s="22" t="s">
        <v>3</v>
      </c>
      <c r="C99" s="4"/>
      <c r="D99" s="4"/>
      <c r="E99" s="12"/>
      <c r="F99" s="4"/>
      <c r="G99" s="4"/>
      <c r="H99" s="12"/>
      <c r="I99" s="4"/>
      <c r="J99" s="4"/>
      <c r="K99" s="12">
        <f t="shared" si="3"/>
      </c>
      <c r="L99" s="3"/>
    </row>
    <row r="100" spans="1:17" ht="15" hidden="1">
      <c r="A100" s="144"/>
      <c r="B100" s="22" t="s">
        <v>6</v>
      </c>
      <c r="C100" s="4">
        <v>135</v>
      </c>
      <c r="D100" s="4">
        <v>1037</v>
      </c>
      <c r="E100" s="12">
        <v>13.02</v>
      </c>
      <c r="F100" s="4">
        <v>115</v>
      </c>
      <c r="G100" s="4">
        <v>996</v>
      </c>
      <c r="H100" s="12">
        <f>F100/G100*100</f>
        <v>11.546184738955825</v>
      </c>
      <c r="I100" s="4">
        <v>110</v>
      </c>
      <c r="J100" s="4">
        <v>626</v>
      </c>
      <c r="K100" s="12">
        <f t="shared" si="3"/>
        <v>17.57188498402556</v>
      </c>
      <c r="L100" s="3"/>
      <c r="P100">
        <v>110</v>
      </c>
      <c r="Q100">
        <v>626</v>
      </c>
    </row>
    <row r="101" spans="1:12" ht="15" hidden="1">
      <c r="A101" s="144"/>
      <c r="B101" s="22" t="s">
        <v>10</v>
      </c>
      <c r="C101" s="4"/>
      <c r="D101" s="4"/>
      <c r="E101" s="12"/>
      <c r="F101" s="4"/>
      <c r="G101" s="4"/>
      <c r="H101" s="12"/>
      <c r="I101" s="4"/>
      <c r="J101" s="4"/>
      <c r="K101" s="12">
        <f t="shared" si="3"/>
      </c>
      <c r="L101" s="3"/>
    </row>
    <row r="102" spans="1:17" ht="15" hidden="1">
      <c r="A102" s="144"/>
      <c r="B102" s="22" t="s">
        <v>11</v>
      </c>
      <c r="C102" s="4"/>
      <c r="D102" s="4"/>
      <c r="E102" s="12"/>
      <c r="F102" s="4">
        <v>0</v>
      </c>
      <c r="G102" s="4">
        <v>380</v>
      </c>
      <c r="H102" s="12">
        <f>F102/G102*100</f>
        <v>0</v>
      </c>
      <c r="I102" s="4"/>
      <c r="J102" s="4">
        <v>402</v>
      </c>
      <c r="K102" s="12">
        <f t="shared" si="3"/>
      </c>
      <c r="L102" s="3"/>
      <c r="Q102">
        <v>402</v>
      </c>
    </row>
    <row r="103" spans="1:17" ht="15" hidden="1">
      <c r="A103" s="143" t="s">
        <v>35</v>
      </c>
      <c r="B103" s="22" t="s">
        <v>3</v>
      </c>
      <c r="C103" s="4">
        <v>22</v>
      </c>
      <c r="D103" s="4">
        <v>186</v>
      </c>
      <c r="E103" s="12">
        <v>11.83</v>
      </c>
      <c r="F103" s="4">
        <v>0</v>
      </c>
      <c r="G103" s="4">
        <v>120</v>
      </c>
      <c r="H103" s="12">
        <f>F103/G103*100</f>
        <v>0</v>
      </c>
      <c r="I103" s="4">
        <v>4</v>
      </c>
      <c r="J103" s="4">
        <v>107</v>
      </c>
      <c r="K103" s="12">
        <f t="shared" si="3"/>
        <v>3.7383177570093453</v>
      </c>
      <c r="L103" s="3"/>
      <c r="P103">
        <v>4</v>
      </c>
      <c r="Q103">
        <v>107</v>
      </c>
    </row>
    <row r="104" spans="1:17" ht="15" hidden="1">
      <c r="A104" s="144"/>
      <c r="B104" s="22" t="s">
        <v>6</v>
      </c>
      <c r="C104" s="4">
        <v>37</v>
      </c>
      <c r="D104" s="4">
        <v>353</v>
      </c>
      <c r="E104" s="12">
        <v>10.48</v>
      </c>
      <c r="F104" s="4">
        <v>0</v>
      </c>
      <c r="G104" s="4">
        <v>370</v>
      </c>
      <c r="H104" s="12">
        <f>F104/G104*100</f>
        <v>0</v>
      </c>
      <c r="I104" s="4">
        <v>12</v>
      </c>
      <c r="J104" s="4">
        <v>246</v>
      </c>
      <c r="K104" s="12">
        <f t="shared" si="3"/>
        <v>4.878048780487805</v>
      </c>
      <c r="L104" s="3"/>
      <c r="P104">
        <v>12</v>
      </c>
      <c r="Q104">
        <v>246</v>
      </c>
    </row>
    <row r="105" spans="1:12" ht="15" hidden="1">
      <c r="A105" s="144"/>
      <c r="B105" s="22" t="s">
        <v>10</v>
      </c>
      <c r="C105" s="4"/>
      <c r="D105" s="4"/>
      <c r="E105" s="12"/>
      <c r="F105" s="4">
        <v>0</v>
      </c>
      <c r="G105" s="4">
        <v>0</v>
      </c>
      <c r="H105" s="12"/>
      <c r="I105" s="4"/>
      <c r="J105" s="4"/>
      <c r="K105" s="12">
        <f t="shared" si="3"/>
      </c>
      <c r="L105" s="3"/>
    </row>
    <row r="106" spans="1:17" ht="15" hidden="1">
      <c r="A106" s="144"/>
      <c r="B106" s="22" t="s">
        <v>11</v>
      </c>
      <c r="C106" s="4"/>
      <c r="D106" s="4"/>
      <c r="E106" s="12"/>
      <c r="F106" s="4">
        <v>10</v>
      </c>
      <c r="G106" s="4">
        <v>130</v>
      </c>
      <c r="H106" s="12">
        <f>F106/G106*100</f>
        <v>7.6923076923076925</v>
      </c>
      <c r="I106" s="4"/>
      <c r="J106" s="4">
        <v>52</v>
      </c>
      <c r="K106" s="12">
        <f t="shared" si="3"/>
      </c>
      <c r="L106" s="3"/>
      <c r="Q106">
        <v>52</v>
      </c>
    </row>
    <row r="107" spans="1:12" ht="15" hidden="1">
      <c r="A107" s="143" t="s">
        <v>36</v>
      </c>
      <c r="B107" s="22" t="s">
        <v>3</v>
      </c>
      <c r="C107" s="4"/>
      <c r="D107" s="4"/>
      <c r="E107" s="12"/>
      <c r="F107" s="4"/>
      <c r="G107" s="4"/>
      <c r="H107" s="12"/>
      <c r="I107" s="4"/>
      <c r="J107" s="4"/>
      <c r="K107" s="12">
        <f t="shared" si="3"/>
      </c>
      <c r="L107" s="3"/>
    </row>
    <row r="108" spans="1:17" ht="15" hidden="1">
      <c r="A108" s="144"/>
      <c r="B108" s="22" t="s">
        <v>6</v>
      </c>
      <c r="C108" s="4">
        <v>22</v>
      </c>
      <c r="D108" s="4">
        <v>260</v>
      </c>
      <c r="E108" s="12">
        <f>C108/D108*100</f>
        <v>8.461538461538462</v>
      </c>
      <c r="F108" s="4"/>
      <c r="G108" s="4"/>
      <c r="H108" s="12"/>
      <c r="I108" s="4">
        <v>4</v>
      </c>
      <c r="J108" s="4">
        <v>188</v>
      </c>
      <c r="K108" s="12">
        <f t="shared" si="3"/>
        <v>2.127659574468085</v>
      </c>
      <c r="L108" s="3"/>
      <c r="P108">
        <v>4</v>
      </c>
      <c r="Q108">
        <v>188</v>
      </c>
    </row>
    <row r="109" spans="1:12" ht="15" hidden="1">
      <c r="A109" s="144"/>
      <c r="B109" s="22" t="s">
        <v>10</v>
      </c>
      <c r="C109" s="4"/>
      <c r="D109" s="4"/>
      <c r="E109" s="12"/>
      <c r="F109" s="4"/>
      <c r="G109" s="4"/>
      <c r="H109" s="12"/>
      <c r="I109" s="4"/>
      <c r="J109" s="4"/>
      <c r="K109" s="12">
        <f t="shared" si="3"/>
      </c>
      <c r="L109" s="3"/>
    </row>
    <row r="110" spans="1:12" ht="15" hidden="1">
      <c r="A110" s="144"/>
      <c r="B110" s="22" t="s">
        <v>11</v>
      </c>
      <c r="C110" s="4">
        <v>17</v>
      </c>
      <c r="D110" s="4">
        <v>94</v>
      </c>
      <c r="E110" s="12">
        <f>C110/D110*100</f>
        <v>18.085106382978726</v>
      </c>
      <c r="F110" s="4"/>
      <c r="G110" s="4"/>
      <c r="H110" s="12"/>
      <c r="I110" s="4"/>
      <c r="J110" s="4"/>
      <c r="K110" s="12">
        <f t="shared" si="3"/>
      </c>
      <c r="L110" s="3"/>
    </row>
    <row r="111" spans="1:17" ht="15" hidden="1">
      <c r="A111" s="143" t="s">
        <v>106</v>
      </c>
      <c r="B111" s="22" t="s">
        <v>3</v>
      </c>
      <c r="C111" s="4">
        <v>190</v>
      </c>
      <c r="D111" s="4">
        <v>1055</v>
      </c>
      <c r="E111" s="12">
        <f>C111/D111*100</f>
        <v>18.009478672985782</v>
      </c>
      <c r="F111" s="4">
        <v>45</v>
      </c>
      <c r="G111" s="4">
        <v>1057</v>
      </c>
      <c r="H111" s="12">
        <f>F111/G111*100</f>
        <v>4.257332071901608</v>
      </c>
      <c r="I111" s="4">
        <v>16</v>
      </c>
      <c r="J111" s="4">
        <v>592</v>
      </c>
      <c r="K111" s="12">
        <f t="shared" si="3"/>
        <v>2.7027027027027026</v>
      </c>
      <c r="L111" s="3"/>
      <c r="P111">
        <v>16</v>
      </c>
      <c r="Q111">
        <v>592</v>
      </c>
    </row>
    <row r="112" spans="1:12" ht="15" hidden="1">
      <c r="A112" s="144"/>
      <c r="B112" s="22" t="s">
        <v>6</v>
      </c>
      <c r="C112" s="4"/>
      <c r="D112" s="4"/>
      <c r="E112" s="12"/>
      <c r="F112" s="4">
        <v>0</v>
      </c>
      <c r="G112" s="4">
        <v>0</v>
      </c>
      <c r="H112" s="12"/>
      <c r="I112" s="4"/>
      <c r="J112" s="4"/>
      <c r="K112" s="12">
        <f t="shared" si="3"/>
      </c>
      <c r="L112" s="3"/>
    </row>
    <row r="113" spans="1:17" ht="15" hidden="1">
      <c r="A113" s="144"/>
      <c r="B113" s="22" t="s">
        <v>10</v>
      </c>
      <c r="C113" s="4">
        <v>11</v>
      </c>
      <c r="D113" s="4">
        <v>60</v>
      </c>
      <c r="E113" s="12">
        <f>C113/D113*100</f>
        <v>18.333333333333332</v>
      </c>
      <c r="F113" s="4">
        <v>10</v>
      </c>
      <c r="G113" s="4">
        <v>439</v>
      </c>
      <c r="H113" s="12">
        <f aca="true" t="shared" si="4" ref="H113:H118">F113/G113*100</f>
        <v>2.277904328018223</v>
      </c>
      <c r="I113" s="4">
        <v>123</v>
      </c>
      <c r="J113" s="4">
        <v>593</v>
      </c>
      <c r="K113" s="12">
        <f t="shared" si="3"/>
        <v>20.741989881956155</v>
      </c>
      <c r="L113" s="3"/>
      <c r="P113">
        <v>123</v>
      </c>
      <c r="Q113">
        <v>593</v>
      </c>
    </row>
    <row r="114" spans="1:17" ht="15" hidden="1">
      <c r="A114" s="144"/>
      <c r="B114" s="22" t="s">
        <v>11</v>
      </c>
      <c r="C114" s="4"/>
      <c r="D114" s="4"/>
      <c r="E114" s="12"/>
      <c r="F114" s="4">
        <v>0</v>
      </c>
      <c r="G114" s="4">
        <v>45</v>
      </c>
      <c r="H114" s="12">
        <f t="shared" si="4"/>
        <v>0</v>
      </c>
      <c r="I114" s="4">
        <v>16</v>
      </c>
      <c r="J114" s="4">
        <v>62</v>
      </c>
      <c r="K114" s="12">
        <f t="shared" si="3"/>
        <v>25.806451612903224</v>
      </c>
      <c r="L114" s="3"/>
      <c r="P114">
        <v>16</v>
      </c>
      <c r="Q114">
        <v>62</v>
      </c>
    </row>
    <row r="115" spans="1:18" ht="15">
      <c r="A115" s="140" t="s">
        <v>93</v>
      </c>
      <c r="B115" s="32" t="s">
        <v>3</v>
      </c>
      <c r="C115" s="4">
        <f aca="true" t="shared" si="5" ref="C115:D118">C7+C11+C15+C19+C23+C27+C31+C35+C39+C43+C47+C51+C55+C59+C63+C67+C71+C75+C79+C83+C87+C91+C95+C99+C103+C107+C111</f>
        <v>732</v>
      </c>
      <c r="D115" s="4">
        <f t="shared" si="5"/>
        <v>5623</v>
      </c>
      <c r="E115" s="12">
        <f>C115/D115*100</f>
        <v>13.017961942023831</v>
      </c>
      <c r="F115" s="37">
        <f>F7+F11+F15+F19+F23+F27+F31+F35+F39+F43+F47+F51+F55+F59+F63+F67+F71+F75+F79+F83+F87+F91+F95+F99+F103+F107+F111</f>
        <v>228</v>
      </c>
      <c r="G115" s="4">
        <f>G7+G11+G15+G19+G23+G27+G31+G35+G39+G43+G47+G51+G55+G59+G63+G67+G71+G75+G79+G83+G87+G91+G95+G99+G103+G107+G111</f>
        <v>4068</v>
      </c>
      <c r="H115" s="12">
        <f t="shared" si="4"/>
        <v>5.604719764011799</v>
      </c>
      <c r="I115" s="37">
        <f>I7+I11+I15+I19+I23+I27+I31+I35+I39+I43+I47+I51+I55+I59+I63+I67+I71+I75+I79+I83+I87+I91+I95+I99+I103+I107+I111</f>
        <v>182</v>
      </c>
      <c r="J115" s="4">
        <f>J7+J11+J15+J19+J23+J27+J31+J35+J39+J43+J47+J51+J55+J59+J63+J67+J71+J75+J79+J83+J87+J91+J95+J99+J103+J107+J111</f>
        <v>2816</v>
      </c>
      <c r="K115" s="12">
        <f>IF(I115*J115&gt;0,I115/J115*100,"")</f>
        <v>6.4630681818181825</v>
      </c>
      <c r="L115" s="3"/>
      <c r="P115" s="37">
        <f>P7+P11+P15+P19+P23+P27+P31+P35+P39+P43+P47+P51+P55+P59+P63+P67+P71+P75+P79+P83+P87+P91+P95+P99+P103+P107+P111</f>
        <v>182</v>
      </c>
      <c r="Q115" s="4">
        <f>Q7+Q11+Q15+Q19+Q23+Q27+Q31+Q35+Q39+Q43+Q47+Q51+Q55+Q59+Q63+Q67+Q71+Q75+Q79+Q83+Q87+Q91+Q95+Q99+Q103+Q107+Q111</f>
        <v>2816</v>
      </c>
      <c r="R115" s="12">
        <f>IF(P115*Q115&gt;0,P115/Q115*100,"")</f>
        <v>6.4630681818181825</v>
      </c>
    </row>
    <row r="116" spans="1:18" ht="15">
      <c r="A116" s="141"/>
      <c r="B116" s="32" t="s">
        <v>6</v>
      </c>
      <c r="C116" s="4">
        <f t="shared" si="5"/>
        <v>2136</v>
      </c>
      <c r="D116" s="4">
        <f t="shared" si="5"/>
        <v>17941</v>
      </c>
      <c r="E116" s="12">
        <f>C116/D116*100</f>
        <v>11.905690875647958</v>
      </c>
      <c r="F116" s="37">
        <f>F8+F12+F16+F20+F24+F28+F32+F36+F40+F44+F48+F52+F56+F60+F64+F68+F72+F76+F80+F84+F88+F92+F96+F100+F104+F108+F11</f>
        <v>774</v>
      </c>
      <c r="G116" s="4">
        <f>G8+G12+G16+G20+G24+G28+G32+G36+G40+G44+G48+G52+G56+G60+G64+G68+G72+G76+G80+G84+G88+G92+G96+G100+G104+G108+F112</f>
        <v>14290</v>
      </c>
      <c r="H116" s="12">
        <f t="shared" si="4"/>
        <v>5.4163750874737575</v>
      </c>
      <c r="I116" s="37">
        <f>I8+I12+I16+I20+I24+I28+I32+I36+I40+I44+I48+I52+I56+I60+I64+I68+I72+I76+I80+I84+I88+I92+I96+I100+I104+I108+I11</f>
        <v>1087</v>
      </c>
      <c r="J116" s="4">
        <f>J8+J12+J16+J20+J24+J28+J32+J36+J40+J44+J48+J52+J56+J60+J64+J68+J72+J76+J80+J84+J88+J92+J96+J100+J104+J108+I112</f>
        <v>11834</v>
      </c>
      <c r="K116" s="12">
        <f>IF(I116*J116&gt;0,I116/J116*100,"")</f>
        <v>9.185398005746155</v>
      </c>
      <c r="L116" s="3"/>
      <c r="P116" s="37">
        <f>P8+P12+P16+P20+P24+P28+P32+P36+P40+P44+P48+P52+P56+P60+P64+P68+P72+P76+P80+P84+P88+P92+P96+P100+P104+P108+P11</f>
        <v>1087</v>
      </c>
      <c r="Q116" s="4">
        <f>Q8+Q12+Q16+Q20+Q24+Q28+Q32+Q36+Q40+Q44+Q48+Q52+Q56+Q60+Q64+Q68+Q72+Q76+Q80+Q84+Q88+Q92+Q96+Q100+Q104+Q108+P112</f>
        <v>11834</v>
      </c>
      <c r="R116" s="12">
        <f>IF(P116*Q116&gt;0,P116/Q116*100,"")</f>
        <v>9.185398005746155</v>
      </c>
    </row>
    <row r="117" spans="1:18" ht="15">
      <c r="A117" s="141"/>
      <c r="B117" s="32" t="s">
        <v>10</v>
      </c>
      <c r="C117" s="4">
        <f t="shared" si="5"/>
        <v>514</v>
      </c>
      <c r="D117" s="4">
        <f t="shared" si="5"/>
        <v>3049</v>
      </c>
      <c r="E117" s="12">
        <f>C117/D117*100</f>
        <v>16.8579862249918</v>
      </c>
      <c r="F117" s="37">
        <f>F9+F13+F17+F21+F25+F29+F33+F37+F41+F45+F49+F53+F57+F61+F65+F69+F73+F77+F81+F85+F89+F93+F97+F101+F105+F109+F113</f>
        <v>354</v>
      </c>
      <c r="G117" s="4">
        <f>G9+G13+G17+G21+G25+G29+G33+G37+G41+G45+G49+G53+G57+G61+G65+G69+G73+G77+G81+G85+G89+G93+G97+G101+G105+G109+G113</f>
        <v>4449</v>
      </c>
      <c r="H117" s="12">
        <f t="shared" si="4"/>
        <v>7.956844234659474</v>
      </c>
      <c r="I117" s="37">
        <f>I9+I13+I17+I21+I25+I29+I33+I37+I41+I45+I49+I53+I57+I61+I65+I69+I73+I77+I81+I85+I89+I93+I97+I101+I105+I109+I113</f>
        <v>737</v>
      </c>
      <c r="J117" s="4">
        <f>J9+J13+J17+J21+J25+J29+J33+J37+J41+J45+J49+J53+J57+J61+J65+J69+J73+J77+J81+J85+J89+J93+J97+J101+J105+J109+J113</f>
        <v>5733</v>
      </c>
      <c r="K117" s="12">
        <f>IF(I117*J117&gt;0,I117/J117*100,"")</f>
        <v>12.855398569684285</v>
      </c>
      <c r="L117" s="3"/>
      <c r="P117" s="37">
        <f>P9+P13+P17+P21+P25+P29+P33+P37+P41+P45+P49+P53+P57+P61+P65+P69+P73+P77+P81+P85+P89+P93+P97+P101+P105+P109+P113</f>
        <v>741</v>
      </c>
      <c r="Q117" s="4">
        <f>Q9+Q13+Q17+Q21+Q25+Q29+Q33+Q37+Q41+Q45+Q49+Q53+Q57+Q61+Q65+Q69+Q73+Q77+Q81+Q85+Q89+Q93+Q97+Q101+Q105+Q109+Q113</f>
        <v>5740</v>
      </c>
      <c r="R117" s="12">
        <f>IF(P117*Q117&gt;0,P117/Q117*100,"")</f>
        <v>12.909407665505226</v>
      </c>
    </row>
    <row r="118" spans="1:18" ht="15">
      <c r="A118" s="142"/>
      <c r="B118" s="32" t="s">
        <v>11</v>
      </c>
      <c r="C118" s="4">
        <f t="shared" si="5"/>
        <v>800</v>
      </c>
      <c r="D118" s="4">
        <f t="shared" si="5"/>
        <v>8414</v>
      </c>
      <c r="E118" s="12">
        <f>C118/D118*100</f>
        <v>9.507962918944617</v>
      </c>
      <c r="F118" s="37">
        <f>F10+F14+F18+F22+F26+F30+F34+F38+F42+F46+F50+F54+F58+F62+F66+F70+F74+F78+F82+F86+F90+F94+F98+F102+F106+F110+F114</f>
        <v>984</v>
      </c>
      <c r="G118" s="4">
        <f>G10+G14+G18+G22+G26+G30+G34+G38+G42+G46+G50+G54+G58+G62+G66+G70+G74+G78+G82+G86+G90+G94+G98+G102+G106+G110+G114</f>
        <v>10828</v>
      </c>
      <c r="H118" s="12">
        <f t="shared" si="4"/>
        <v>9.087550794237163</v>
      </c>
      <c r="I118" s="37">
        <f>I10+I14+I18+I22+I26+I30+I34+I38+I42+I46+I50+I54+I58+I62+I66+I70+I74+I78+I82+I86+I90+I94+I98+I102+I106+I110+I114</f>
        <v>1455</v>
      </c>
      <c r="J118" s="4">
        <f>J10+J14+J18+J22+J26+J30+J34+J38+J42+J46+J50+J54+J58+J62+J66+J70+J74+J78+J82+J86+J90+J94+J98+J102+J106+J110+J114</f>
        <v>13625</v>
      </c>
      <c r="K118" s="12">
        <f>IF(I118*J118&gt;0,I118/J118*100,"")</f>
        <v>10.678899082568808</v>
      </c>
      <c r="L118" s="3"/>
      <c r="P118" s="37">
        <f>P10+P14+P18+P22+P26+P30+P34+P38+P42+P46+P50+P54+P58+P62+P66+P70+P74+P78+P82+P86+P90+P94+P98+P102+P106+P110+P114</f>
        <v>1456</v>
      </c>
      <c r="Q118" s="4">
        <f>Q10+Q14+Q18+Q22+Q26+Q30+Q34+Q38+Q42+Q46+Q50+Q54+Q58+Q62+Q66+Q70+Q74+Q78+Q82+Q86+Q90+Q94+Q98+Q102+Q106+Q110+Q114</f>
        <v>13637</v>
      </c>
      <c r="R118" s="12">
        <f>IF(P118*Q118&gt;0,P118/Q118*100,"")</f>
        <v>10.676835081029552</v>
      </c>
    </row>
    <row r="119" spans="1:12" ht="15">
      <c r="A119" s="50"/>
      <c r="B119" s="51"/>
      <c r="C119" s="52"/>
      <c r="D119" s="52"/>
      <c r="E119" s="53"/>
      <c r="F119" s="54"/>
      <c r="G119" s="54"/>
      <c r="H119" s="55"/>
      <c r="I119" s="3"/>
      <c r="J119" s="3"/>
      <c r="K119" s="3"/>
      <c r="L119" s="3"/>
    </row>
  </sheetData>
  <sheetProtection/>
  <mergeCells count="32">
    <mergeCell ref="A5:B5"/>
    <mergeCell ref="C5:E5"/>
    <mergeCell ref="F5:H5"/>
    <mergeCell ref="I5:K5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111:A114"/>
    <mergeCell ref="A115:A118"/>
    <mergeCell ref="A87:A90"/>
    <mergeCell ref="A91:A94"/>
    <mergeCell ref="A95:A98"/>
    <mergeCell ref="A99:A102"/>
    <mergeCell ref="A103:A106"/>
    <mergeCell ref="A107:A1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"/>
  <dimension ref="A1:G373"/>
  <sheetViews>
    <sheetView zoomScalePageLayoutView="0" workbookViewId="0" topLeftCell="A1">
      <selection activeCell="B188" sqref="A188:IV358"/>
    </sheetView>
  </sheetViews>
  <sheetFormatPr defaultColWidth="9.140625" defaultRowHeight="15"/>
  <cols>
    <col min="1" max="1" width="7.28125" style="3" customWidth="1"/>
    <col min="2" max="2" width="57.00390625" style="8" customWidth="1"/>
    <col min="3" max="3" width="7.8515625" style="3" customWidth="1"/>
    <col min="4" max="4" width="10.28125" style="3" customWidth="1"/>
    <col min="5" max="5" width="11.57421875" style="3" customWidth="1"/>
    <col min="6" max="6" width="10.8515625" style="3" customWidth="1"/>
    <col min="7" max="7" width="3.57421875" style="3" hidden="1" customWidth="1"/>
    <col min="8" max="16384" width="9.140625" style="3" customWidth="1"/>
  </cols>
  <sheetData>
    <row r="1" ht="12.75">
      <c r="A1" s="2" t="s">
        <v>53</v>
      </c>
    </row>
    <row r="3" spans="4:6" ht="12.75">
      <c r="D3" s="41"/>
      <c r="F3" s="76" t="s">
        <v>144</v>
      </c>
    </row>
    <row r="4" spans="3:5" ht="12.75">
      <c r="C4" s="41"/>
      <c r="D4" s="98" t="s">
        <v>145</v>
      </c>
      <c r="E4" s="98"/>
    </row>
    <row r="5" spans="1:6" ht="25.5">
      <c r="A5" s="4" t="s">
        <v>0</v>
      </c>
      <c r="B5" s="4" t="s">
        <v>1</v>
      </c>
      <c r="C5" s="4" t="s">
        <v>138</v>
      </c>
      <c r="D5" s="109" t="s">
        <v>59</v>
      </c>
      <c r="E5" s="5" t="s">
        <v>60</v>
      </c>
      <c r="F5" s="5" t="s">
        <v>118</v>
      </c>
    </row>
    <row r="6" spans="1:7" ht="12.75" hidden="1">
      <c r="A6" s="148" t="s">
        <v>2</v>
      </c>
      <c r="B6" s="90" t="s">
        <v>107</v>
      </c>
      <c r="C6" s="91" t="s">
        <v>4</v>
      </c>
      <c r="D6" s="92"/>
      <c r="E6" s="92"/>
      <c r="F6" s="92"/>
      <c r="G6" s="3">
        <v>1</v>
      </c>
    </row>
    <row r="7" spans="1:7" ht="12.75" hidden="1">
      <c r="A7" s="149"/>
      <c r="B7" s="90" t="s">
        <v>107</v>
      </c>
      <c r="C7" s="91" t="s">
        <v>5</v>
      </c>
      <c r="D7" s="92"/>
      <c r="E7" s="92"/>
      <c r="F7" s="92"/>
      <c r="G7" s="3">
        <v>2</v>
      </c>
    </row>
    <row r="8" spans="1:7" ht="12.75" hidden="1">
      <c r="A8" s="149"/>
      <c r="B8" s="90" t="s">
        <v>108</v>
      </c>
      <c r="C8" s="91" t="s">
        <v>4</v>
      </c>
      <c r="D8" s="92">
        <v>106</v>
      </c>
      <c r="E8" s="92">
        <v>100</v>
      </c>
      <c r="F8" s="92">
        <v>117</v>
      </c>
      <c r="G8" s="3">
        <v>3</v>
      </c>
    </row>
    <row r="9" spans="1:7" ht="12.75" hidden="1">
      <c r="A9" s="149"/>
      <c r="B9" s="90" t="s">
        <v>108</v>
      </c>
      <c r="C9" s="91" t="s">
        <v>5</v>
      </c>
      <c r="D9" s="92">
        <v>11</v>
      </c>
      <c r="E9" s="92">
        <v>14</v>
      </c>
      <c r="F9" s="92">
        <v>17</v>
      </c>
      <c r="G9" s="3">
        <v>4</v>
      </c>
    </row>
    <row r="10" spans="1:7" ht="12.75" hidden="1">
      <c r="A10" s="149"/>
      <c r="B10" s="90" t="s">
        <v>7</v>
      </c>
      <c r="C10" s="91"/>
      <c r="D10" s="92">
        <v>9</v>
      </c>
      <c r="E10" s="92"/>
      <c r="F10" s="92">
        <v>8</v>
      </c>
      <c r="G10" s="3">
        <v>5</v>
      </c>
    </row>
    <row r="11" spans="1:7" ht="12.75" hidden="1">
      <c r="A11" s="149"/>
      <c r="B11" s="90" t="s">
        <v>8</v>
      </c>
      <c r="C11" s="91"/>
      <c r="D11" s="92">
        <v>1</v>
      </c>
      <c r="E11" s="92"/>
      <c r="F11" s="92">
        <v>1</v>
      </c>
      <c r="G11" s="3">
        <v>6</v>
      </c>
    </row>
    <row r="12" spans="1:7" ht="12.75" hidden="1">
      <c r="A12" s="149"/>
      <c r="B12" s="90" t="s">
        <v>9</v>
      </c>
      <c r="C12" s="91"/>
      <c r="D12" s="92">
        <v>1</v>
      </c>
      <c r="E12" s="92"/>
      <c r="F12" s="92"/>
      <c r="G12" s="3">
        <v>7</v>
      </c>
    </row>
    <row r="13" spans="1:7" ht="12.75" hidden="1">
      <c r="A13" s="149"/>
      <c r="B13" s="90" t="s">
        <v>109</v>
      </c>
      <c r="C13" s="91" t="s">
        <v>4</v>
      </c>
      <c r="D13" s="92"/>
      <c r="E13" s="92">
        <v>0</v>
      </c>
      <c r="F13" s="92"/>
      <c r="G13" s="3">
        <v>8</v>
      </c>
    </row>
    <row r="14" spans="1:7" ht="12.75" hidden="1">
      <c r="A14" s="149"/>
      <c r="B14" s="90" t="s">
        <v>109</v>
      </c>
      <c r="C14" s="91" t="s">
        <v>5</v>
      </c>
      <c r="D14" s="92"/>
      <c r="E14" s="92">
        <v>0</v>
      </c>
      <c r="F14" s="92"/>
      <c r="G14" s="3">
        <v>9</v>
      </c>
    </row>
    <row r="15" spans="1:7" ht="12.75" hidden="1">
      <c r="A15" s="149"/>
      <c r="B15" s="90" t="s">
        <v>110</v>
      </c>
      <c r="C15" s="91" t="s">
        <v>4</v>
      </c>
      <c r="D15" s="92"/>
      <c r="E15" s="92"/>
      <c r="F15" s="92"/>
      <c r="G15" s="3">
        <v>10</v>
      </c>
    </row>
    <row r="16" spans="1:7" ht="12.75" hidden="1">
      <c r="A16" s="149"/>
      <c r="B16" s="90" t="s">
        <v>110</v>
      </c>
      <c r="C16" s="91" t="s">
        <v>5</v>
      </c>
      <c r="D16" s="92"/>
      <c r="E16" s="92"/>
      <c r="F16" s="92"/>
      <c r="G16" s="3">
        <v>11</v>
      </c>
    </row>
    <row r="17" spans="1:7" ht="12.75" hidden="1">
      <c r="A17" s="149"/>
      <c r="B17" s="90" t="s">
        <v>111</v>
      </c>
      <c r="C17" s="91" t="s">
        <v>4</v>
      </c>
      <c r="D17" s="92"/>
      <c r="E17" s="92"/>
      <c r="F17" s="92"/>
      <c r="G17" s="3">
        <v>12</v>
      </c>
    </row>
    <row r="18" spans="1:7" ht="12.75" hidden="1">
      <c r="A18" s="150"/>
      <c r="B18" s="90" t="s">
        <v>111</v>
      </c>
      <c r="C18" s="91" t="s">
        <v>5</v>
      </c>
      <c r="D18" s="92"/>
      <c r="E18" s="92"/>
      <c r="F18" s="92"/>
      <c r="G18" s="3">
        <v>13</v>
      </c>
    </row>
    <row r="19" spans="1:7" ht="12.75" hidden="1">
      <c r="A19" s="148" t="s">
        <v>12</v>
      </c>
      <c r="B19" s="90" t="s">
        <v>107</v>
      </c>
      <c r="C19" s="91" t="s">
        <v>4</v>
      </c>
      <c r="D19" s="92"/>
      <c r="E19" s="92"/>
      <c r="F19" s="92"/>
      <c r="G19" s="3">
        <v>14</v>
      </c>
    </row>
    <row r="20" spans="1:7" ht="12.75" hidden="1">
      <c r="A20" s="149" t="s">
        <v>12</v>
      </c>
      <c r="B20" s="90" t="s">
        <v>107</v>
      </c>
      <c r="C20" s="91" t="s">
        <v>5</v>
      </c>
      <c r="D20" s="92"/>
      <c r="E20" s="92"/>
      <c r="F20" s="92"/>
      <c r="G20" s="3">
        <v>15</v>
      </c>
    </row>
    <row r="21" spans="1:7" ht="12.75" hidden="1">
      <c r="A21" s="149" t="s">
        <v>12</v>
      </c>
      <c r="B21" s="90" t="s">
        <v>108</v>
      </c>
      <c r="C21" s="91" t="s">
        <v>4</v>
      </c>
      <c r="D21" s="92">
        <v>25</v>
      </c>
      <c r="E21" s="92">
        <v>25</v>
      </c>
      <c r="F21" s="92">
        <v>21</v>
      </c>
      <c r="G21" s="3">
        <v>16</v>
      </c>
    </row>
    <row r="22" spans="1:7" ht="12.75" hidden="1">
      <c r="A22" s="149" t="s">
        <v>12</v>
      </c>
      <c r="B22" s="90" t="s">
        <v>108</v>
      </c>
      <c r="C22" s="91" t="s">
        <v>5</v>
      </c>
      <c r="D22" s="92"/>
      <c r="E22" s="92"/>
      <c r="F22" s="92"/>
      <c r="G22" s="3">
        <v>17</v>
      </c>
    </row>
    <row r="23" spans="1:7" ht="12.75" hidden="1">
      <c r="A23" s="149" t="s">
        <v>12</v>
      </c>
      <c r="B23" s="90" t="s">
        <v>7</v>
      </c>
      <c r="C23" s="91"/>
      <c r="D23" s="92"/>
      <c r="E23" s="92"/>
      <c r="F23" s="92"/>
      <c r="G23" s="3">
        <v>18</v>
      </c>
    </row>
    <row r="24" spans="1:7" ht="12.75" hidden="1">
      <c r="A24" s="149" t="s">
        <v>12</v>
      </c>
      <c r="B24" s="90" t="s">
        <v>8</v>
      </c>
      <c r="C24" s="91"/>
      <c r="D24" s="92">
        <v>3</v>
      </c>
      <c r="E24" s="92">
        <v>2</v>
      </c>
      <c r="F24" s="92">
        <v>1</v>
      </c>
      <c r="G24" s="3">
        <v>19</v>
      </c>
    </row>
    <row r="25" spans="1:7" ht="12.75" hidden="1">
      <c r="A25" s="149" t="s">
        <v>12</v>
      </c>
      <c r="B25" s="90" t="s">
        <v>9</v>
      </c>
      <c r="C25" s="91"/>
      <c r="D25" s="92"/>
      <c r="E25" s="92"/>
      <c r="F25" s="92"/>
      <c r="G25" s="3">
        <v>20</v>
      </c>
    </row>
    <row r="26" spans="1:7" ht="12.75" hidden="1">
      <c r="A26" s="149" t="s">
        <v>12</v>
      </c>
      <c r="B26" s="90" t="s">
        <v>109</v>
      </c>
      <c r="C26" s="91" t="s">
        <v>4</v>
      </c>
      <c r="D26" s="92"/>
      <c r="E26" s="92"/>
      <c r="F26" s="92"/>
      <c r="G26" s="3">
        <v>21</v>
      </c>
    </row>
    <row r="27" spans="1:7" ht="12.75" hidden="1">
      <c r="A27" s="149" t="s">
        <v>12</v>
      </c>
      <c r="B27" s="90" t="s">
        <v>109</v>
      </c>
      <c r="C27" s="91" t="s">
        <v>5</v>
      </c>
      <c r="D27" s="92"/>
      <c r="E27" s="92"/>
      <c r="F27" s="92"/>
      <c r="G27" s="3">
        <v>22</v>
      </c>
    </row>
    <row r="28" spans="1:7" ht="12.75" hidden="1">
      <c r="A28" s="149" t="s">
        <v>12</v>
      </c>
      <c r="B28" s="90" t="s">
        <v>110</v>
      </c>
      <c r="C28" s="91" t="s">
        <v>4</v>
      </c>
      <c r="D28" s="92"/>
      <c r="E28" s="92"/>
      <c r="F28" s="92"/>
      <c r="G28" s="3">
        <v>23</v>
      </c>
    </row>
    <row r="29" spans="1:7" ht="12.75" hidden="1">
      <c r="A29" s="149" t="s">
        <v>12</v>
      </c>
      <c r="B29" s="90" t="s">
        <v>110</v>
      </c>
      <c r="C29" s="91" t="s">
        <v>5</v>
      </c>
      <c r="D29" s="92"/>
      <c r="E29" s="92"/>
      <c r="F29" s="92"/>
      <c r="G29" s="3">
        <v>24</v>
      </c>
    </row>
    <row r="30" spans="1:7" ht="12.75" hidden="1">
      <c r="A30" s="149" t="s">
        <v>12</v>
      </c>
      <c r="B30" s="90" t="s">
        <v>111</v>
      </c>
      <c r="C30" s="91" t="s">
        <v>4</v>
      </c>
      <c r="D30" s="92"/>
      <c r="E30" s="92"/>
      <c r="F30" s="92"/>
      <c r="G30" s="3">
        <v>25</v>
      </c>
    </row>
    <row r="31" spans="1:7" ht="12.75" hidden="1">
      <c r="A31" s="150" t="s">
        <v>12</v>
      </c>
      <c r="B31" s="90" t="s">
        <v>111</v>
      </c>
      <c r="C31" s="91" t="s">
        <v>5</v>
      </c>
      <c r="D31" s="92"/>
      <c r="E31" s="92"/>
      <c r="F31" s="92"/>
      <c r="G31" s="3">
        <v>26</v>
      </c>
    </row>
    <row r="32" spans="1:7" ht="12.75" hidden="1">
      <c r="A32" s="148" t="s">
        <v>13</v>
      </c>
      <c r="B32" s="90" t="s">
        <v>107</v>
      </c>
      <c r="C32" s="91" t="s">
        <v>4</v>
      </c>
      <c r="D32" s="92"/>
      <c r="E32" s="92"/>
      <c r="F32" s="92"/>
      <c r="G32" s="3">
        <v>27</v>
      </c>
    </row>
    <row r="33" spans="1:7" ht="12.75" hidden="1">
      <c r="A33" s="149" t="s">
        <v>13</v>
      </c>
      <c r="B33" s="90" t="s">
        <v>107</v>
      </c>
      <c r="C33" s="91" t="s">
        <v>5</v>
      </c>
      <c r="D33" s="92"/>
      <c r="E33" s="92"/>
      <c r="F33" s="92"/>
      <c r="G33" s="3">
        <v>28</v>
      </c>
    </row>
    <row r="34" spans="1:7" ht="12.75" hidden="1">
      <c r="A34" s="149" t="s">
        <v>13</v>
      </c>
      <c r="B34" s="90" t="s">
        <v>108</v>
      </c>
      <c r="C34" s="91" t="s">
        <v>4</v>
      </c>
      <c r="D34" s="92">
        <v>51</v>
      </c>
      <c r="E34" s="92">
        <v>50</v>
      </c>
      <c r="F34" s="92">
        <v>31</v>
      </c>
      <c r="G34" s="3">
        <v>29</v>
      </c>
    </row>
    <row r="35" spans="1:7" ht="12.75" hidden="1">
      <c r="A35" s="149" t="s">
        <v>13</v>
      </c>
      <c r="B35" s="90" t="s">
        <v>108</v>
      </c>
      <c r="C35" s="91" t="s">
        <v>5</v>
      </c>
      <c r="D35" s="92">
        <v>1</v>
      </c>
      <c r="E35" s="92"/>
      <c r="F35" s="92">
        <v>1</v>
      </c>
      <c r="G35" s="3">
        <v>30</v>
      </c>
    </row>
    <row r="36" spans="1:7" ht="12.75" hidden="1">
      <c r="A36" s="149" t="s">
        <v>13</v>
      </c>
      <c r="B36" s="90" t="s">
        <v>7</v>
      </c>
      <c r="C36" s="91"/>
      <c r="D36" s="92"/>
      <c r="E36" s="92"/>
      <c r="F36" s="92"/>
      <c r="G36" s="3">
        <v>31</v>
      </c>
    </row>
    <row r="37" spans="1:7" ht="12.75" hidden="1">
      <c r="A37" s="149" t="s">
        <v>13</v>
      </c>
      <c r="B37" s="90" t="s">
        <v>8</v>
      </c>
      <c r="C37" s="91"/>
      <c r="D37" s="92">
        <v>26</v>
      </c>
      <c r="E37" s="92">
        <v>28</v>
      </c>
      <c r="F37" s="92">
        <v>26</v>
      </c>
      <c r="G37" s="3">
        <v>32</v>
      </c>
    </row>
    <row r="38" spans="1:7" ht="12.75" hidden="1">
      <c r="A38" s="149" t="s">
        <v>13</v>
      </c>
      <c r="B38" s="90" t="s">
        <v>9</v>
      </c>
      <c r="C38" s="91"/>
      <c r="D38" s="92">
        <v>1</v>
      </c>
      <c r="E38" s="92">
        <v>1</v>
      </c>
      <c r="F38" s="92"/>
      <c r="G38" s="3">
        <v>33</v>
      </c>
    </row>
    <row r="39" spans="1:7" ht="12.75" hidden="1">
      <c r="A39" s="149" t="s">
        <v>13</v>
      </c>
      <c r="B39" s="90" t="s">
        <v>109</v>
      </c>
      <c r="C39" s="91" t="s">
        <v>4</v>
      </c>
      <c r="D39" s="92"/>
      <c r="E39" s="92">
        <v>0</v>
      </c>
      <c r="F39" s="92"/>
      <c r="G39" s="3">
        <v>34</v>
      </c>
    </row>
    <row r="40" spans="1:7" ht="12.75" hidden="1">
      <c r="A40" s="149" t="s">
        <v>13</v>
      </c>
      <c r="B40" s="90" t="s">
        <v>109</v>
      </c>
      <c r="C40" s="91" t="s">
        <v>5</v>
      </c>
      <c r="D40" s="92"/>
      <c r="E40" s="92">
        <v>0</v>
      </c>
      <c r="F40" s="92"/>
      <c r="G40" s="3">
        <v>35</v>
      </c>
    </row>
    <row r="41" spans="1:7" ht="12.75" hidden="1">
      <c r="A41" s="149" t="s">
        <v>13</v>
      </c>
      <c r="B41" s="90" t="s">
        <v>110</v>
      </c>
      <c r="C41" s="91" t="s">
        <v>4</v>
      </c>
      <c r="D41" s="92"/>
      <c r="E41" s="92"/>
      <c r="F41" s="92"/>
      <c r="G41" s="3">
        <v>36</v>
      </c>
    </row>
    <row r="42" spans="1:7" ht="12.75" hidden="1">
      <c r="A42" s="149" t="s">
        <v>13</v>
      </c>
      <c r="B42" s="90" t="s">
        <v>110</v>
      </c>
      <c r="C42" s="91" t="s">
        <v>5</v>
      </c>
      <c r="D42" s="92"/>
      <c r="E42" s="92"/>
      <c r="F42" s="92"/>
      <c r="G42" s="3">
        <v>37</v>
      </c>
    </row>
    <row r="43" spans="1:7" ht="12.75" hidden="1">
      <c r="A43" s="149" t="s">
        <v>13</v>
      </c>
      <c r="B43" s="90" t="s">
        <v>111</v>
      </c>
      <c r="C43" s="91" t="s">
        <v>4</v>
      </c>
      <c r="D43" s="92"/>
      <c r="E43" s="92">
        <v>0</v>
      </c>
      <c r="F43" s="92"/>
      <c r="G43" s="3">
        <v>38</v>
      </c>
    </row>
    <row r="44" spans="1:7" ht="12.75" hidden="1">
      <c r="A44" s="150" t="s">
        <v>13</v>
      </c>
      <c r="B44" s="90" t="s">
        <v>111</v>
      </c>
      <c r="C44" s="91" t="s">
        <v>5</v>
      </c>
      <c r="D44" s="92"/>
      <c r="E44" s="92">
        <v>0</v>
      </c>
      <c r="F44" s="92"/>
      <c r="G44" s="3">
        <v>39</v>
      </c>
    </row>
    <row r="45" spans="1:7" ht="12.75" hidden="1">
      <c r="A45" s="148" t="s">
        <v>14</v>
      </c>
      <c r="B45" s="90" t="s">
        <v>107</v>
      </c>
      <c r="C45" s="91" t="s">
        <v>4</v>
      </c>
      <c r="D45" s="92">
        <v>124</v>
      </c>
      <c r="E45" s="92">
        <v>130</v>
      </c>
      <c r="F45" s="92">
        <v>138</v>
      </c>
      <c r="G45" s="3">
        <v>40</v>
      </c>
    </row>
    <row r="46" spans="1:7" ht="12.75" hidden="1">
      <c r="A46" s="149" t="s">
        <v>14</v>
      </c>
      <c r="B46" s="90" t="s">
        <v>107</v>
      </c>
      <c r="C46" s="91" t="s">
        <v>5</v>
      </c>
      <c r="D46" s="92">
        <v>27</v>
      </c>
      <c r="E46" s="92">
        <v>20</v>
      </c>
      <c r="F46" s="92">
        <v>15</v>
      </c>
      <c r="G46" s="3">
        <v>41</v>
      </c>
    </row>
    <row r="47" spans="1:7" ht="12.75" hidden="1">
      <c r="A47" s="149" t="s">
        <v>14</v>
      </c>
      <c r="B47" s="90" t="s">
        <v>108</v>
      </c>
      <c r="C47" s="91" t="s">
        <v>4</v>
      </c>
      <c r="D47" s="92">
        <v>309</v>
      </c>
      <c r="E47" s="92">
        <v>300</v>
      </c>
      <c r="F47" s="92">
        <v>290</v>
      </c>
      <c r="G47" s="3">
        <v>42</v>
      </c>
    </row>
    <row r="48" spans="1:7" ht="12.75" hidden="1">
      <c r="A48" s="149" t="s">
        <v>14</v>
      </c>
      <c r="B48" s="90" t="s">
        <v>108</v>
      </c>
      <c r="C48" s="91" t="s">
        <v>5</v>
      </c>
      <c r="D48" s="92"/>
      <c r="E48" s="92"/>
      <c r="F48" s="92">
        <v>2</v>
      </c>
      <c r="G48" s="3">
        <v>43</v>
      </c>
    </row>
    <row r="49" spans="1:7" ht="12.75" hidden="1">
      <c r="A49" s="149" t="s">
        <v>14</v>
      </c>
      <c r="B49" s="90" t="s">
        <v>7</v>
      </c>
      <c r="C49" s="91"/>
      <c r="D49" s="92"/>
      <c r="E49" s="92"/>
      <c r="F49" s="92"/>
      <c r="G49" s="3">
        <v>44</v>
      </c>
    </row>
    <row r="50" spans="1:7" ht="12.75" hidden="1">
      <c r="A50" s="149" t="s">
        <v>14</v>
      </c>
      <c r="B50" s="90" t="s">
        <v>8</v>
      </c>
      <c r="C50" s="91"/>
      <c r="D50" s="92">
        <v>16</v>
      </c>
      <c r="E50" s="92">
        <v>25</v>
      </c>
      <c r="F50" s="92">
        <v>17</v>
      </c>
      <c r="G50" s="3">
        <v>45</v>
      </c>
    </row>
    <row r="51" spans="1:7" ht="12.75" hidden="1">
      <c r="A51" s="149" t="s">
        <v>14</v>
      </c>
      <c r="B51" s="90" t="s">
        <v>9</v>
      </c>
      <c r="C51" s="91"/>
      <c r="D51" s="92">
        <v>40</v>
      </c>
      <c r="E51" s="92">
        <v>45</v>
      </c>
      <c r="F51" s="92">
        <v>47</v>
      </c>
      <c r="G51" s="3">
        <v>46</v>
      </c>
    </row>
    <row r="52" spans="1:7" ht="12.75" hidden="1">
      <c r="A52" s="149" t="s">
        <v>14</v>
      </c>
      <c r="B52" s="90" t="s">
        <v>109</v>
      </c>
      <c r="C52" s="91" t="s">
        <v>4</v>
      </c>
      <c r="D52" s="92"/>
      <c r="E52" s="92"/>
      <c r="F52" s="92"/>
      <c r="G52" s="3">
        <v>47</v>
      </c>
    </row>
    <row r="53" spans="1:7" ht="12.75" hidden="1">
      <c r="A53" s="149" t="s">
        <v>14</v>
      </c>
      <c r="B53" s="90" t="s">
        <v>109</v>
      </c>
      <c r="C53" s="91" t="s">
        <v>5</v>
      </c>
      <c r="D53" s="92"/>
      <c r="E53" s="92"/>
      <c r="F53" s="92"/>
      <c r="G53" s="3">
        <v>48</v>
      </c>
    </row>
    <row r="54" spans="1:7" ht="12.75" hidden="1">
      <c r="A54" s="149" t="s">
        <v>14</v>
      </c>
      <c r="B54" s="90" t="s">
        <v>110</v>
      </c>
      <c r="C54" s="91" t="s">
        <v>4</v>
      </c>
      <c r="D54" s="92"/>
      <c r="E54" s="92"/>
      <c r="F54" s="92"/>
      <c r="G54" s="3">
        <v>49</v>
      </c>
    </row>
    <row r="55" spans="1:7" ht="12.75" hidden="1">
      <c r="A55" s="149" t="s">
        <v>14</v>
      </c>
      <c r="B55" s="90" t="s">
        <v>110</v>
      </c>
      <c r="C55" s="91" t="s">
        <v>5</v>
      </c>
      <c r="D55" s="92"/>
      <c r="E55" s="92"/>
      <c r="F55" s="92"/>
      <c r="G55" s="3">
        <v>50</v>
      </c>
    </row>
    <row r="56" spans="1:7" ht="12.75" hidden="1">
      <c r="A56" s="149" t="s">
        <v>14</v>
      </c>
      <c r="B56" s="90" t="s">
        <v>111</v>
      </c>
      <c r="C56" s="91" t="s">
        <v>4</v>
      </c>
      <c r="D56" s="92"/>
      <c r="E56" s="92"/>
      <c r="F56" s="92"/>
      <c r="G56" s="3">
        <v>51</v>
      </c>
    </row>
    <row r="57" spans="1:7" ht="12.75" hidden="1">
      <c r="A57" s="150" t="s">
        <v>14</v>
      </c>
      <c r="B57" s="90" t="s">
        <v>111</v>
      </c>
      <c r="C57" s="91" t="s">
        <v>5</v>
      </c>
      <c r="D57" s="92"/>
      <c r="E57" s="92"/>
      <c r="F57" s="92"/>
      <c r="G57" s="3">
        <v>52</v>
      </c>
    </row>
    <row r="58" spans="1:7" ht="12.75" hidden="1">
      <c r="A58" s="148" t="s">
        <v>15</v>
      </c>
      <c r="B58" s="90" t="s">
        <v>107</v>
      </c>
      <c r="C58" s="91" t="s">
        <v>4</v>
      </c>
      <c r="D58" s="92">
        <v>316</v>
      </c>
      <c r="E58" s="92"/>
      <c r="F58" s="93">
        <v>216</v>
      </c>
      <c r="G58" s="3">
        <v>53</v>
      </c>
    </row>
    <row r="59" spans="1:7" ht="12.75" hidden="1">
      <c r="A59" s="149" t="s">
        <v>15</v>
      </c>
      <c r="B59" s="90" t="s">
        <v>107</v>
      </c>
      <c r="C59" s="91" t="s">
        <v>5</v>
      </c>
      <c r="D59" s="92">
        <v>172</v>
      </c>
      <c r="E59" s="92"/>
      <c r="F59" s="93">
        <v>178</v>
      </c>
      <c r="G59" s="3">
        <v>54</v>
      </c>
    </row>
    <row r="60" spans="1:7" ht="12.75" hidden="1">
      <c r="A60" s="149" t="s">
        <v>15</v>
      </c>
      <c r="B60" s="90" t="s">
        <v>108</v>
      </c>
      <c r="C60" s="91" t="s">
        <v>4</v>
      </c>
      <c r="D60" s="92">
        <v>520</v>
      </c>
      <c r="E60" s="92"/>
      <c r="F60" s="93">
        <v>404</v>
      </c>
      <c r="G60" s="3">
        <v>55</v>
      </c>
    </row>
    <row r="61" spans="1:7" ht="12.75" hidden="1">
      <c r="A61" s="149" t="s">
        <v>15</v>
      </c>
      <c r="B61" s="90" t="s">
        <v>108</v>
      </c>
      <c r="C61" s="91" t="s">
        <v>5</v>
      </c>
      <c r="D61" s="92">
        <v>43</v>
      </c>
      <c r="E61" s="92"/>
      <c r="F61" s="93">
        <v>41</v>
      </c>
      <c r="G61" s="3">
        <v>56</v>
      </c>
    </row>
    <row r="62" spans="1:7" ht="12.75" hidden="1">
      <c r="A62" s="149" t="s">
        <v>15</v>
      </c>
      <c r="B62" s="90" t="s">
        <v>7</v>
      </c>
      <c r="C62" s="91"/>
      <c r="D62" s="92">
        <v>48</v>
      </c>
      <c r="E62" s="92"/>
      <c r="F62" s="93">
        <v>30</v>
      </c>
      <c r="G62" s="3">
        <v>57</v>
      </c>
    </row>
    <row r="63" spans="1:7" ht="12.75" hidden="1">
      <c r="A63" s="149" t="s">
        <v>15</v>
      </c>
      <c r="B63" s="90" t="s">
        <v>8</v>
      </c>
      <c r="C63" s="91"/>
      <c r="D63" s="92">
        <v>132</v>
      </c>
      <c r="E63" s="92"/>
      <c r="F63" s="93">
        <v>283</v>
      </c>
      <c r="G63" s="3">
        <v>58</v>
      </c>
    </row>
    <row r="64" spans="1:7" ht="12.75" hidden="1">
      <c r="A64" s="149" t="s">
        <v>15</v>
      </c>
      <c r="B64" s="90" t="s">
        <v>9</v>
      </c>
      <c r="C64" s="91"/>
      <c r="D64" s="92">
        <v>24</v>
      </c>
      <c r="E64" s="92"/>
      <c r="F64" s="93">
        <v>22</v>
      </c>
      <c r="G64" s="3">
        <v>59</v>
      </c>
    </row>
    <row r="65" spans="1:7" ht="12.75" hidden="1">
      <c r="A65" s="149" t="s">
        <v>15</v>
      </c>
      <c r="B65" s="90" t="s">
        <v>109</v>
      </c>
      <c r="C65" s="91" t="s">
        <v>4</v>
      </c>
      <c r="D65" s="92">
        <v>138</v>
      </c>
      <c r="E65" s="92"/>
      <c r="F65" s="93">
        <v>310</v>
      </c>
      <c r="G65" s="3">
        <v>60</v>
      </c>
    </row>
    <row r="66" spans="1:7" ht="12.75" hidden="1">
      <c r="A66" s="149" t="s">
        <v>15</v>
      </c>
      <c r="B66" s="90" t="s">
        <v>109</v>
      </c>
      <c r="C66" s="91" t="s">
        <v>5</v>
      </c>
      <c r="D66" s="92"/>
      <c r="E66" s="92"/>
      <c r="F66" s="93">
        <v>6</v>
      </c>
      <c r="G66" s="3">
        <v>61</v>
      </c>
    </row>
    <row r="67" spans="1:7" ht="12.75" hidden="1">
      <c r="A67" s="149" t="s">
        <v>15</v>
      </c>
      <c r="B67" s="90" t="s">
        <v>110</v>
      </c>
      <c r="C67" s="91" t="s">
        <v>4</v>
      </c>
      <c r="D67" s="92">
        <v>13</v>
      </c>
      <c r="E67" s="92"/>
      <c r="F67" s="93">
        <v>77</v>
      </c>
      <c r="G67" s="3">
        <v>62</v>
      </c>
    </row>
    <row r="68" spans="1:7" ht="12.75" hidden="1">
      <c r="A68" s="149" t="s">
        <v>15</v>
      </c>
      <c r="B68" s="90" t="s">
        <v>110</v>
      </c>
      <c r="C68" s="91" t="s">
        <v>5</v>
      </c>
      <c r="D68" s="92">
        <v>3</v>
      </c>
      <c r="E68" s="92"/>
      <c r="F68" s="93">
        <v>10</v>
      </c>
      <c r="G68" s="3">
        <v>63</v>
      </c>
    </row>
    <row r="69" spans="1:7" ht="12.75" hidden="1">
      <c r="A69" s="149" t="s">
        <v>15</v>
      </c>
      <c r="B69" s="90" t="s">
        <v>111</v>
      </c>
      <c r="C69" s="91" t="s">
        <v>4</v>
      </c>
      <c r="D69" s="92"/>
      <c r="E69" s="92"/>
      <c r="F69" s="93">
        <v>22</v>
      </c>
      <c r="G69" s="3">
        <v>64</v>
      </c>
    </row>
    <row r="70" spans="1:7" ht="12.75" hidden="1">
      <c r="A70" s="150" t="s">
        <v>15</v>
      </c>
      <c r="B70" s="90" t="s">
        <v>111</v>
      </c>
      <c r="C70" s="91" t="s">
        <v>5</v>
      </c>
      <c r="D70" s="92">
        <v>178</v>
      </c>
      <c r="E70" s="92"/>
      <c r="F70" s="93">
        <v>140</v>
      </c>
      <c r="G70" s="3">
        <v>65</v>
      </c>
    </row>
    <row r="71" spans="1:7" ht="12.75" hidden="1">
      <c r="A71" s="148" t="s">
        <v>16</v>
      </c>
      <c r="B71" s="90" t="s">
        <v>107</v>
      </c>
      <c r="C71" s="91" t="s">
        <v>4</v>
      </c>
      <c r="D71" s="92"/>
      <c r="E71" s="92"/>
      <c r="F71" s="92"/>
      <c r="G71" s="3">
        <v>66</v>
      </c>
    </row>
    <row r="72" spans="1:7" ht="12.75" hidden="1">
      <c r="A72" s="149" t="s">
        <v>16</v>
      </c>
      <c r="B72" s="90" t="s">
        <v>107</v>
      </c>
      <c r="C72" s="91" t="s">
        <v>5</v>
      </c>
      <c r="D72" s="92"/>
      <c r="E72" s="92"/>
      <c r="F72" s="92"/>
      <c r="G72" s="3">
        <v>67</v>
      </c>
    </row>
    <row r="73" spans="1:7" ht="12.75" hidden="1">
      <c r="A73" s="149" t="s">
        <v>16</v>
      </c>
      <c r="B73" s="90" t="s">
        <v>108</v>
      </c>
      <c r="C73" s="91" t="s">
        <v>4</v>
      </c>
      <c r="D73" s="92">
        <v>77</v>
      </c>
      <c r="E73" s="92">
        <v>90</v>
      </c>
      <c r="F73" s="92">
        <v>90</v>
      </c>
      <c r="G73" s="3">
        <v>68</v>
      </c>
    </row>
    <row r="74" spans="1:7" ht="12.75" hidden="1">
      <c r="A74" s="149" t="s">
        <v>16</v>
      </c>
      <c r="B74" s="90" t="s">
        <v>108</v>
      </c>
      <c r="C74" s="91" t="s">
        <v>5</v>
      </c>
      <c r="D74" s="92"/>
      <c r="E74" s="92"/>
      <c r="F74" s="92"/>
      <c r="G74" s="3">
        <v>69</v>
      </c>
    </row>
    <row r="75" spans="1:7" ht="12.75" hidden="1">
      <c r="A75" s="149" t="s">
        <v>16</v>
      </c>
      <c r="B75" s="90" t="s">
        <v>7</v>
      </c>
      <c r="C75" s="91"/>
      <c r="D75" s="92"/>
      <c r="E75" s="92">
        <v>0</v>
      </c>
      <c r="F75" s="92"/>
      <c r="G75" s="3">
        <v>70</v>
      </c>
    </row>
    <row r="76" spans="1:7" ht="12.75" hidden="1">
      <c r="A76" s="149" t="s">
        <v>16</v>
      </c>
      <c r="B76" s="90" t="s">
        <v>8</v>
      </c>
      <c r="C76" s="91"/>
      <c r="D76" s="92">
        <v>2</v>
      </c>
      <c r="E76" s="92">
        <v>1</v>
      </c>
      <c r="F76" s="92"/>
      <c r="G76" s="3">
        <v>71</v>
      </c>
    </row>
    <row r="77" spans="1:7" ht="12.75" hidden="1">
      <c r="A77" s="149" t="s">
        <v>16</v>
      </c>
      <c r="B77" s="90" t="s">
        <v>9</v>
      </c>
      <c r="C77" s="91"/>
      <c r="D77" s="92">
        <v>3</v>
      </c>
      <c r="E77" s="92">
        <v>3</v>
      </c>
      <c r="F77" s="92">
        <v>3</v>
      </c>
      <c r="G77" s="3">
        <v>72</v>
      </c>
    </row>
    <row r="78" spans="1:7" ht="12.75" hidden="1">
      <c r="A78" s="149" t="s">
        <v>16</v>
      </c>
      <c r="B78" s="90" t="s">
        <v>109</v>
      </c>
      <c r="C78" s="91" t="s">
        <v>4</v>
      </c>
      <c r="D78" s="92"/>
      <c r="E78" s="92"/>
      <c r="F78" s="92"/>
      <c r="G78" s="3">
        <v>73</v>
      </c>
    </row>
    <row r="79" spans="1:7" ht="12.75" hidden="1">
      <c r="A79" s="149" t="s">
        <v>16</v>
      </c>
      <c r="B79" s="90" t="s">
        <v>109</v>
      </c>
      <c r="C79" s="91" t="s">
        <v>5</v>
      </c>
      <c r="D79" s="92">
        <v>41</v>
      </c>
      <c r="E79" s="92"/>
      <c r="F79" s="92"/>
      <c r="G79" s="3">
        <v>74</v>
      </c>
    </row>
    <row r="80" spans="1:7" ht="12.75" hidden="1">
      <c r="A80" s="149" t="s">
        <v>16</v>
      </c>
      <c r="B80" s="90" t="s">
        <v>110</v>
      </c>
      <c r="C80" s="91" t="s">
        <v>4</v>
      </c>
      <c r="D80" s="92">
        <v>0</v>
      </c>
      <c r="E80" s="92"/>
      <c r="F80" s="92"/>
      <c r="G80" s="3">
        <v>75</v>
      </c>
    </row>
    <row r="81" spans="1:7" ht="12.75" hidden="1">
      <c r="A81" s="149" t="s">
        <v>16</v>
      </c>
      <c r="B81" s="90" t="s">
        <v>110</v>
      </c>
      <c r="C81" s="91" t="s">
        <v>5</v>
      </c>
      <c r="D81" s="92"/>
      <c r="E81" s="92"/>
      <c r="F81" s="92"/>
      <c r="G81" s="3">
        <v>76</v>
      </c>
    </row>
    <row r="82" spans="1:7" ht="12.75" hidden="1">
      <c r="A82" s="149" t="s">
        <v>16</v>
      </c>
      <c r="B82" s="90" t="s">
        <v>111</v>
      </c>
      <c r="C82" s="91" t="s">
        <v>4</v>
      </c>
      <c r="D82" s="92"/>
      <c r="E82" s="92">
        <v>0</v>
      </c>
      <c r="F82" s="92"/>
      <c r="G82" s="3">
        <v>77</v>
      </c>
    </row>
    <row r="83" spans="1:7" ht="12.75" hidden="1">
      <c r="A83" s="150" t="s">
        <v>16</v>
      </c>
      <c r="B83" s="90" t="s">
        <v>111</v>
      </c>
      <c r="C83" s="91" t="s">
        <v>5</v>
      </c>
      <c r="D83" s="92"/>
      <c r="E83" s="92">
        <v>40</v>
      </c>
      <c r="F83" s="92">
        <v>42</v>
      </c>
      <c r="G83" s="3">
        <v>78</v>
      </c>
    </row>
    <row r="84" spans="1:7" ht="12.75" hidden="1">
      <c r="A84" s="148" t="s">
        <v>17</v>
      </c>
      <c r="B84" s="90" t="s">
        <v>107</v>
      </c>
      <c r="C84" s="91" t="s">
        <v>4</v>
      </c>
      <c r="D84" s="92"/>
      <c r="E84" s="92"/>
      <c r="F84" s="92">
        <v>1</v>
      </c>
      <c r="G84" s="3">
        <v>79</v>
      </c>
    </row>
    <row r="85" spans="1:7" ht="12.75" hidden="1">
      <c r="A85" s="149" t="s">
        <v>17</v>
      </c>
      <c r="B85" s="90" t="s">
        <v>107</v>
      </c>
      <c r="C85" s="91" t="s">
        <v>5</v>
      </c>
      <c r="D85" s="92"/>
      <c r="E85" s="92"/>
      <c r="F85" s="92">
        <v>1</v>
      </c>
      <c r="G85" s="3">
        <v>80</v>
      </c>
    </row>
    <row r="86" spans="1:7" ht="12.75" hidden="1">
      <c r="A86" s="149" t="s">
        <v>17</v>
      </c>
      <c r="B86" s="90" t="s">
        <v>108</v>
      </c>
      <c r="C86" s="91" t="s">
        <v>4</v>
      </c>
      <c r="D86" s="92">
        <v>504</v>
      </c>
      <c r="E86" s="92">
        <v>261</v>
      </c>
      <c r="F86" s="94">
        <v>459.5</v>
      </c>
      <c r="G86" s="3">
        <v>81</v>
      </c>
    </row>
    <row r="87" spans="1:7" ht="12.75" hidden="1">
      <c r="A87" s="149" t="s">
        <v>17</v>
      </c>
      <c r="B87" s="90" t="s">
        <v>108</v>
      </c>
      <c r="C87" s="91" t="s">
        <v>5</v>
      </c>
      <c r="D87" s="92">
        <v>73</v>
      </c>
      <c r="E87" s="92">
        <v>39</v>
      </c>
      <c r="F87" s="92">
        <v>79</v>
      </c>
      <c r="G87" s="3">
        <v>82</v>
      </c>
    </row>
    <row r="88" spans="1:7" ht="12.75" hidden="1">
      <c r="A88" s="149" t="s">
        <v>17</v>
      </c>
      <c r="B88" s="90" t="s">
        <v>7</v>
      </c>
      <c r="C88" s="91"/>
      <c r="D88" s="92"/>
      <c r="E88" s="92"/>
      <c r="F88" s="92">
        <v>6</v>
      </c>
      <c r="G88" s="3">
        <v>83</v>
      </c>
    </row>
    <row r="89" spans="1:7" ht="12.75" hidden="1">
      <c r="A89" s="149" t="s">
        <v>17</v>
      </c>
      <c r="B89" s="90" t="s">
        <v>8</v>
      </c>
      <c r="C89" s="91"/>
      <c r="D89" s="92">
        <v>82</v>
      </c>
      <c r="E89" s="92">
        <v>120</v>
      </c>
      <c r="F89" s="92">
        <v>75</v>
      </c>
      <c r="G89" s="3">
        <v>84</v>
      </c>
    </row>
    <row r="90" spans="1:7" ht="12.75" hidden="1">
      <c r="A90" s="149" t="s">
        <v>17</v>
      </c>
      <c r="B90" s="90" t="s">
        <v>9</v>
      </c>
      <c r="C90" s="91"/>
      <c r="D90" s="92">
        <v>19</v>
      </c>
      <c r="E90" s="92"/>
      <c r="F90" s="92">
        <v>11</v>
      </c>
      <c r="G90" s="3">
        <v>85</v>
      </c>
    </row>
    <row r="91" spans="1:7" ht="12.75" hidden="1">
      <c r="A91" s="149" t="s">
        <v>17</v>
      </c>
      <c r="B91" s="90" t="s">
        <v>109</v>
      </c>
      <c r="C91" s="91" t="s">
        <v>4</v>
      </c>
      <c r="D91" s="92"/>
      <c r="E91" s="92">
        <v>250</v>
      </c>
      <c r="F91" s="92">
        <v>273</v>
      </c>
      <c r="G91" s="3">
        <v>86</v>
      </c>
    </row>
    <row r="92" spans="1:7" ht="12.75" hidden="1">
      <c r="A92" s="149" t="s">
        <v>17</v>
      </c>
      <c r="B92" s="90" t="s">
        <v>109</v>
      </c>
      <c r="C92" s="91" t="s">
        <v>5</v>
      </c>
      <c r="D92" s="92"/>
      <c r="E92" s="92">
        <v>20</v>
      </c>
      <c r="F92" s="92">
        <v>29</v>
      </c>
      <c r="G92" s="3">
        <v>87</v>
      </c>
    </row>
    <row r="93" spans="1:7" ht="12.75" hidden="1">
      <c r="A93" s="149" t="s">
        <v>17</v>
      </c>
      <c r="B93" s="90" t="s">
        <v>110</v>
      </c>
      <c r="C93" s="91" t="s">
        <v>4</v>
      </c>
      <c r="D93" s="92">
        <v>2</v>
      </c>
      <c r="E93" s="92">
        <v>10</v>
      </c>
      <c r="F93" s="92">
        <v>6</v>
      </c>
      <c r="G93" s="3">
        <v>88</v>
      </c>
    </row>
    <row r="94" spans="1:7" ht="12.75" hidden="1">
      <c r="A94" s="149" t="s">
        <v>17</v>
      </c>
      <c r="B94" s="90" t="s">
        <v>110</v>
      </c>
      <c r="C94" s="91" t="s">
        <v>5</v>
      </c>
      <c r="D94" s="92"/>
      <c r="E94" s="92">
        <v>0</v>
      </c>
      <c r="F94" s="92"/>
      <c r="G94" s="3">
        <v>89</v>
      </c>
    </row>
    <row r="95" spans="1:7" ht="12.75" hidden="1">
      <c r="A95" s="149" t="s">
        <v>17</v>
      </c>
      <c r="B95" s="90" t="s">
        <v>111</v>
      </c>
      <c r="C95" s="91" t="s">
        <v>4</v>
      </c>
      <c r="D95" s="92"/>
      <c r="E95" s="92">
        <v>450</v>
      </c>
      <c r="F95" s="92"/>
      <c r="G95" s="3">
        <v>90</v>
      </c>
    </row>
    <row r="96" spans="1:7" ht="12.75" hidden="1">
      <c r="A96" s="150" t="s">
        <v>17</v>
      </c>
      <c r="B96" s="90" t="s">
        <v>111</v>
      </c>
      <c r="C96" s="91" t="s">
        <v>5</v>
      </c>
      <c r="D96" s="92"/>
      <c r="E96" s="92">
        <v>100</v>
      </c>
      <c r="F96" s="92"/>
      <c r="G96" s="3">
        <v>91</v>
      </c>
    </row>
    <row r="97" spans="1:7" ht="12.75" hidden="1">
      <c r="A97" s="148" t="s">
        <v>18</v>
      </c>
      <c r="B97" s="90" t="s">
        <v>107</v>
      </c>
      <c r="C97" s="91" t="s">
        <v>4</v>
      </c>
      <c r="D97" s="92">
        <v>109</v>
      </c>
      <c r="E97" s="92">
        <v>110</v>
      </c>
      <c r="F97" s="92">
        <v>107</v>
      </c>
      <c r="G97" s="3">
        <v>92</v>
      </c>
    </row>
    <row r="98" spans="1:7" ht="12.75" hidden="1">
      <c r="A98" s="149" t="s">
        <v>18</v>
      </c>
      <c r="B98" s="90" t="s">
        <v>107</v>
      </c>
      <c r="C98" s="91" t="s">
        <v>5</v>
      </c>
      <c r="D98" s="92">
        <v>9</v>
      </c>
      <c r="E98" s="92">
        <v>8</v>
      </c>
      <c r="F98" s="92">
        <v>5</v>
      </c>
      <c r="G98" s="3">
        <v>93</v>
      </c>
    </row>
    <row r="99" spans="1:7" ht="12.75" hidden="1">
      <c r="A99" s="149" t="s">
        <v>18</v>
      </c>
      <c r="B99" s="90" t="s">
        <v>108</v>
      </c>
      <c r="C99" s="91" t="s">
        <v>4</v>
      </c>
      <c r="D99" s="92">
        <v>112</v>
      </c>
      <c r="E99" s="92">
        <v>112</v>
      </c>
      <c r="F99" s="92">
        <v>125</v>
      </c>
      <c r="G99" s="3">
        <v>94</v>
      </c>
    </row>
    <row r="100" spans="1:7" ht="12.75" hidden="1">
      <c r="A100" s="149" t="s">
        <v>18</v>
      </c>
      <c r="B100" s="90" t="s">
        <v>108</v>
      </c>
      <c r="C100" s="91" t="s">
        <v>5</v>
      </c>
      <c r="D100" s="92"/>
      <c r="E100" s="92">
        <v>0</v>
      </c>
      <c r="F100" s="92"/>
      <c r="G100" s="3">
        <v>95</v>
      </c>
    </row>
    <row r="101" spans="1:7" ht="12.75" hidden="1">
      <c r="A101" s="149" t="s">
        <v>18</v>
      </c>
      <c r="B101" s="90" t="s">
        <v>7</v>
      </c>
      <c r="C101" s="91"/>
      <c r="D101" s="92">
        <v>9</v>
      </c>
      <c r="E101" s="92">
        <v>10</v>
      </c>
      <c r="F101" s="92">
        <v>4</v>
      </c>
      <c r="G101" s="3">
        <v>96</v>
      </c>
    </row>
    <row r="102" spans="1:7" ht="12.75" hidden="1">
      <c r="A102" s="149" t="s">
        <v>18</v>
      </c>
      <c r="B102" s="90" t="s">
        <v>8</v>
      </c>
      <c r="C102" s="91"/>
      <c r="D102" s="92">
        <v>22</v>
      </c>
      <c r="E102" s="92">
        <v>22</v>
      </c>
      <c r="F102" s="92">
        <v>31</v>
      </c>
      <c r="G102" s="3">
        <v>97</v>
      </c>
    </row>
    <row r="103" spans="1:7" ht="12.75" hidden="1">
      <c r="A103" s="149" t="s">
        <v>18</v>
      </c>
      <c r="B103" s="90" t="s">
        <v>9</v>
      </c>
      <c r="C103" s="91"/>
      <c r="D103" s="92">
        <v>19</v>
      </c>
      <c r="E103" s="92">
        <v>19</v>
      </c>
      <c r="F103" s="92">
        <v>31</v>
      </c>
      <c r="G103" s="3">
        <v>98</v>
      </c>
    </row>
    <row r="104" spans="1:7" ht="12.75" hidden="1">
      <c r="A104" s="149" t="s">
        <v>18</v>
      </c>
      <c r="B104" s="90" t="s">
        <v>109</v>
      </c>
      <c r="C104" s="91" t="s">
        <v>4</v>
      </c>
      <c r="D104" s="92"/>
      <c r="E104" s="92">
        <v>0</v>
      </c>
      <c r="F104" s="92"/>
      <c r="G104" s="3">
        <v>99</v>
      </c>
    </row>
    <row r="105" spans="1:7" ht="12.75" hidden="1">
      <c r="A105" s="149" t="s">
        <v>18</v>
      </c>
      <c r="B105" s="90" t="s">
        <v>109</v>
      </c>
      <c r="C105" s="91" t="s">
        <v>5</v>
      </c>
      <c r="D105" s="92"/>
      <c r="E105" s="92">
        <v>0</v>
      </c>
      <c r="F105" s="92"/>
      <c r="G105" s="3">
        <v>100</v>
      </c>
    </row>
    <row r="106" spans="1:7" ht="12.75" hidden="1">
      <c r="A106" s="149" t="s">
        <v>18</v>
      </c>
      <c r="B106" s="90" t="s">
        <v>110</v>
      </c>
      <c r="C106" s="91" t="s">
        <v>4</v>
      </c>
      <c r="D106" s="92"/>
      <c r="E106" s="92">
        <v>0</v>
      </c>
      <c r="F106" s="92"/>
      <c r="G106" s="3">
        <v>101</v>
      </c>
    </row>
    <row r="107" spans="1:7" ht="12.75" hidden="1">
      <c r="A107" s="149" t="s">
        <v>18</v>
      </c>
      <c r="B107" s="90" t="s">
        <v>110</v>
      </c>
      <c r="C107" s="91" t="s">
        <v>5</v>
      </c>
      <c r="D107" s="92"/>
      <c r="E107" s="92">
        <v>0</v>
      </c>
      <c r="F107" s="92"/>
      <c r="G107" s="3">
        <v>102</v>
      </c>
    </row>
    <row r="108" spans="1:7" ht="12.75" hidden="1">
      <c r="A108" s="149" t="s">
        <v>18</v>
      </c>
      <c r="B108" s="90" t="s">
        <v>111</v>
      </c>
      <c r="C108" s="91" t="s">
        <v>4</v>
      </c>
      <c r="D108" s="92"/>
      <c r="E108" s="92">
        <v>0</v>
      </c>
      <c r="F108" s="92"/>
      <c r="G108" s="3">
        <v>103</v>
      </c>
    </row>
    <row r="109" spans="1:7" ht="12.75" hidden="1">
      <c r="A109" s="150" t="s">
        <v>18</v>
      </c>
      <c r="B109" s="90" t="s">
        <v>111</v>
      </c>
      <c r="C109" s="91" t="s">
        <v>5</v>
      </c>
      <c r="D109" s="92"/>
      <c r="E109" s="92">
        <v>0</v>
      </c>
      <c r="F109" s="92"/>
      <c r="G109" s="3">
        <v>104</v>
      </c>
    </row>
    <row r="110" spans="1:7" ht="12.75" hidden="1">
      <c r="A110" s="148" t="s">
        <v>19</v>
      </c>
      <c r="B110" s="90" t="s">
        <v>107</v>
      </c>
      <c r="C110" s="91" t="s">
        <v>4</v>
      </c>
      <c r="D110" s="92"/>
      <c r="E110" s="92"/>
      <c r="F110" s="92"/>
      <c r="G110" s="3">
        <v>196</v>
      </c>
    </row>
    <row r="111" spans="1:7" ht="12.75" hidden="1">
      <c r="A111" s="149" t="s">
        <v>19</v>
      </c>
      <c r="B111" s="90" t="s">
        <v>107</v>
      </c>
      <c r="C111" s="91" t="s">
        <v>5</v>
      </c>
      <c r="D111" s="92"/>
      <c r="E111" s="92"/>
      <c r="F111" s="92"/>
      <c r="G111" s="3">
        <v>197</v>
      </c>
    </row>
    <row r="112" spans="1:7" ht="12.75" hidden="1">
      <c r="A112" s="149" t="s">
        <v>19</v>
      </c>
      <c r="B112" s="90" t="s">
        <v>108</v>
      </c>
      <c r="C112" s="91" t="s">
        <v>4</v>
      </c>
      <c r="D112" s="92">
        <v>839</v>
      </c>
      <c r="E112" s="92">
        <v>800</v>
      </c>
      <c r="F112" s="92">
        <v>745</v>
      </c>
      <c r="G112" s="3">
        <v>198</v>
      </c>
    </row>
    <row r="113" spans="1:7" ht="12.75" hidden="1">
      <c r="A113" s="149" t="s">
        <v>19</v>
      </c>
      <c r="B113" s="90" t="s">
        <v>108</v>
      </c>
      <c r="C113" s="91" t="s">
        <v>5</v>
      </c>
      <c r="D113" s="92">
        <v>24</v>
      </c>
      <c r="E113" s="92">
        <v>50</v>
      </c>
      <c r="F113" s="92">
        <v>21</v>
      </c>
      <c r="G113" s="3">
        <v>199</v>
      </c>
    </row>
    <row r="114" spans="1:7" ht="12.75" hidden="1">
      <c r="A114" s="149" t="s">
        <v>19</v>
      </c>
      <c r="B114" s="90" t="s">
        <v>7</v>
      </c>
      <c r="C114" s="91"/>
      <c r="D114" s="92">
        <v>1</v>
      </c>
      <c r="E114" s="92">
        <v>5</v>
      </c>
      <c r="F114" s="92"/>
      <c r="G114" s="3">
        <v>200</v>
      </c>
    </row>
    <row r="115" spans="1:7" ht="12.75" hidden="1">
      <c r="A115" s="149" t="s">
        <v>19</v>
      </c>
      <c r="B115" s="90" t="s">
        <v>8</v>
      </c>
      <c r="C115" s="91"/>
      <c r="D115" s="92">
        <v>92</v>
      </c>
      <c r="E115" s="92">
        <v>100</v>
      </c>
      <c r="F115" s="92">
        <v>95</v>
      </c>
      <c r="G115" s="3">
        <v>201</v>
      </c>
    </row>
    <row r="116" spans="1:7" ht="12.75" hidden="1">
      <c r="A116" s="149" t="s">
        <v>19</v>
      </c>
      <c r="B116" s="90" t="s">
        <v>9</v>
      </c>
      <c r="C116" s="91"/>
      <c r="D116" s="92">
        <v>63</v>
      </c>
      <c r="E116" s="92"/>
      <c r="F116" s="92">
        <v>65</v>
      </c>
      <c r="G116" s="3">
        <v>202</v>
      </c>
    </row>
    <row r="117" spans="1:7" ht="12.75" hidden="1">
      <c r="A117" s="149" t="s">
        <v>19</v>
      </c>
      <c r="B117" s="90" t="s">
        <v>109</v>
      </c>
      <c r="C117" s="91" t="s">
        <v>4</v>
      </c>
      <c r="D117" s="92"/>
      <c r="E117" s="92">
        <v>100</v>
      </c>
      <c r="F117" s="92">
        <v>41</v>
      </c>
      <c r="G117" s="3">
        <v>203</v>
      </c>
    </row>
    <row r="118" spans="1:7" ht="12.75" hidden="1">
      <c r="A118" s="149" t="s">
        <v>19</v>
      </c>
      <c r="B118" s="90" t="s">
        <v>109</v>
      </c>
      <c r="C118" s="91" t="s">
        <v>5</v>
      </c>
      <c r="D118" s="92"/>
      <c r="E118" s="92"/>
      <c r="F118" s="92"/>
      <c r="G118" s="3">
        <v>204</v>
      </c>
    </row>
    <row r="119" spans="1:7" ht="12.75" hidden="1">
      <c r="A119" s="149" t="s">
        <v>19</v>
      </c>
      <c r="B119" s="90" t="s">
        <v>110</v>
      </c>
      <c r="C119" s="91" t="s">
        <v>4</v>
      </c>
      <c r="D119" s="92"/>
      <c r="E119" s="92"/>
      <c r="F119" s="92"/>
      <c r="G119" s="3">
        <v>205</v>
      </c>
    </row>
    <row r="120" spans="1:7" ht="12.75" hidden="1">
      <c r="A120" s="149" t="s">
        <v>19</v>
      </c>
      <c r="B120" s="90" t="s">
        <v>110</v>
      </c>
      <c r="C120" s="91" t="s">
        <v>5</v>
      </c>
      <c r="D120" s="92"/>
      <c r="E120" s="92"/>
      <c r="F120" s="92"/>
      <c r="G120" s="3">
        <v>206</v>
      </c>
    </row>
    <row r="121" spans="1:7" ht="12.75" hidden="1">
      <c r="A121" s="149" t="s">
        <v>19</v>
      </c>
      <c r="B121" s="90" t="s">
        <v>111</v>
      </c>
      <c r="C121" s="91" t="s">
        <v>4</v>
      </c>
      <c r="D121" s="92"/>
      <c r="E121" s="92"/>
      <c r="F121" s="92">
        <v>4</v>
      </c>
      <c r="G121" s="3">
        <v>207</v>
      </c>
    </row>
    <row r="122" spans="1:7" ht="12.75" hidden="1">
      <c r="A122" s="150" t="s">
        <v>19</v>
      </c>
      <c r="B122" s="90" t="s">
        <v>111</v>
      </c>
      <c r="C122" s="91" t="s">
        <v>5</v>
      </c>
      <c r="D122" s="92"/>
      <c r="E122" s="92"/>
      <c r="F122" s="92"/>
      <c r="G122" s="3">
        <v>208</v>
      </c>
    </row>
    <row r="123" spans="1:7" ht="12.75" hidden="1">
      <c r="A123" s="148" t="s">
        <v>20</v>
      </c>
      <c r="B123" s="90" t="s">
        <v>107</v>
      </c>
      <c r="C123" s="91" t="s">
        <v>4</v>
      </c>
      <c r="D123" s="92">
        <v>24</v>
      </c>
      <c r="E123" s="92">
        <v>20</v>
      </c>
      <c r="F123" s="92">
        <v>35</v>
      </c>
      <c r="G123" s="3">
        <v>222</v>
      </c>
    </row>
    <row r="124" spans="1:7" ht="12.75" hidden="1">
      <c r="A124" s="149" t="s">
        <v>20</v>
      </c>
      <c r="B124" s="90" t="s">
        <v>107</v>
      </c>
      <c r="C124" s="91" t="s">
        <v>5</v>
      </c>
      <c r="D124" s="92">
        <v>1</v>
      </c>
      <c r="E124" s="92"/>
      <c r="F124" s="92">
        <v>5</v>
      </c>
      <c r="G124" s="3">
        <v>223</v>
      </c>
    </row>
    <row r="125" spans="1:7" ht="12.75" hidden="1">
      <c r="A125" s="149" t="s">
        <v>20</v>
      </c>
      <c r="B125" s="90" t="s">
        <v>108</v>
      </c>
      <c r="C125" s="91" t="s">
        <v>4</v>
      </c>
      <c r="D125" s="92">
        <v>119</v>
      </c>
      <c r="E125" s="92">
        <v>130</v>
      </c>
      <c r="F125" s="92">
        <v>95</v>
      </c>
      <c r="G125" s="3">
        <v>224</v>
      </c>
    </row>
    <row r="126" spans="1:7" ht="12.75" hidden="1">
      <c r="A126" s="149" t="s">
        <v>20</v>
      </c>
      <c r="B126" s="90" t="s">
        <v>108</v>
      </c>
      <c r="C126" s="91" t="s">
        <v>5</v>
      </c>
      <c r="D126" s="92"/>
      <c r="E126" s="92"/>
      <c r="F126" s="92"/>
      <c r="G126" s="3">
        <v>225</v>
      </c>
    </row>
    <row r="127" spans="1:7" ht="12.75" hidden="1">
      <c r="A127" s="149" t="s">
        <v>20</v>
      </c>
      <c r="B127" s="90" t="s">
        <v>7</v>
      </c>
      <c r="C127" s="91"/>
      <c r="D127" s="92"/>
      <c r="E127" s="92"/>
      <c r="F127" s="92"/>
      <c r="G127" s="3">
        <v>226</v>
      </c>
    </row>
    <row r="128" spans="1:7" ht="12.75" hidden="1">
      <c r="A128" s="149" t="s">
        <v>20</v>
      </c>
      <c r="B128" s="90" t="s">
        <v>8</v>
      </c>
      <c r="C128" s="91"/>
      <c r="D128" s="92"/>
      <c r="E128" s="92"/>
      <c r="F128" s="92"/>
      <c r="G128" s="3">
        <v>227</v>
      </c>
    </row>
    <row r="129" spans="1:7" ht="12.75" hidden="1">
      <c r="A129" s="149" t="s">
        <v>20</v>
      </c>
      <c r="B129" s="90" t="s">
        <v>9</v>
      </c>
      <c r="C129" s="91"/>
      <c r="D129" s="92"/>
      <c r="E129" s="92"/>
      <c r="F129" s="92"/>
      <c r="G129" s="3">
        <v>228</v>
      </c>
    </row>
    <row r="130" spans="1:7" ht="12.75" hidden="1">
      <c r="A130" s="149" t="s">
        <v>20</v>
      </c>
      <c r="B130" s="90" t="s">
        <v>109</v>
      </c>
      <c r="C130" s="91" t="s">
        <v>4</v>
      </c>
      <c r="D130" s="92"/>
      <c r="E130" s="92"/>
      <c r="F130" s="92"/>
      <c r="G130" s="3">
        <v>229</v>
      </c>
    </row>
    <row r="131" spans="1:7" ht="12.75" hidden="1">
      <c r="A131" s="149" t="s">
        <v>20</v>
      </c>
      <c r="B131" s="90" t="s">
        <v>109</v>
      </c>
      <c r="C131" s="91" t="s">
        <v>5</v>
      </c>
      <c r="D131" s="92"/>
      <c r="E131" s="92">
        <v>0</v>
      </c>
      <c r="F131" s="92"/>
      <c r="G131" s="3">
        <v>230</v>
      </c>
    </row>
    <row r="132" spans="1:7" ht="12.75" hidden="1">
      <c r="A132" s="149" t="s">
        <v>20</v>
      </c>
      <c r="B132" s="90" t="s">
        <v>110</v>
      </c>
      <c r="C132" s="91" t="s">
        <v>4</v>
      </c>
      <c r="D132" s="92"/>
      <c r="E132" s="92"/>
      <c r="F132" s="92"/>
      <c r="G132" s="3">
        <v>231</v>
      </c>
    </row>
    <row r="133" spans="1:7" ht="12.75" hidden="1">
      <c r="A133" s="149" t="s">
        <v>20</v>
      </c>
      <c r="B133" s="90" t="s">
        <v>110</v>
      </c>
      <c r="C133" s="91" t="s">
        <v>5</v>
      </c>
      <c r="D133" s="92"/>
      <c r="E133" s="92"/>
      <c r="F133" s="92"/>
      <c r="G133" s="3">
        <v>232</v>
      </c>
    </row>
    <row r="134" spans="1:7" ht="12.75" hidden="1">
      <c r="A134" s="149" t="s">
        <v>20</v>
      </c>
      <c r="B134" s="90" t="s">
        <v>111</v>
      </c>
      <c r="C134" s="91" t="s">
        <v>4</v>
      </c>
      <c r="D134" s="92"/>
      <c r="E134" s="92">
        <v>0</v>
      </c>
      <c r="F134" s="92"/>
      <c r="G134" s="3">
        <v>233</v>
      </c>
    </row>
    <row r="135" spans="1:7" ht="12.75" hidden="1">
      <c r="A135" s="150" t="s">
        <v>20</v>
      </c>
      <c r="B135" s="90" t="s">
        <v>111</v>
      </c>
      <c r="C135" s="91" t="s">
        <v>5</v>
      </c>
      <c r="D135" s="92"/>
      <c r="E135" s="92"/>
      <c r="F135" s="92"/>
      <c r="G135" s="3">
        <v>234</v>
      </c>
    </row>
    <row r="136" spans="1:7" ht="12.75" hidden="1">
      <c r="A136" s="148" t="s">
        <v>21</v>
      </c>
      <c r="B136" s="90" t="s">
        <v>107</v>
      </c>
      <c r="C136" s="91" t="s">
        <v>4</v>
      </c>
      <c r="D136" s="92">
        <v>55</v>
      </c>
      <c r="E136" s="92">
        <v>55</v>
      </c>
      <c r="F136" s="92">
        <v>38</v>
      </c>
      <c r="G136" s="3">
        <v>235</v>
      </c>
    </row>
    <row r="137" spans="1:7" ht="12.75" hidden="1">
      <c r="A137" s="149" t="s">
        <v>21</v>
      </c>
      <c r="B137" s="90" t="s">
        <v>107</v>
      </c>
      <c r="C137" s="91" t="s">
        <v>5</v>
      </c>
      <c r="D137" s="92">
        <v>11</v>
      </c>
      <c r="E137" s="92">
        <v>11</v>
      </c>
      <c r="F137" s="92">
        <v>9</v>
      </c>
      <c r="G137" s="3">
        <v>236</v>
      </c>
    </row>
    <row r="138" spans="1:7" ht="12.75" hidden="1">
      <c r="A138" s="149" t="s">
        <v>21</v>
      </c>
      <c r="B138" s="90" t="s">
        <v>108</v>
      </c>
      <c r="C138" s="91" t="s">
        <v>4</v>
      </c>
      <c r="D138" s="92">
        <v>111</v>
      </c>
      <c r="E138" s="92">
        <v>111</v>
      </c>
      <c r="F138" s="92">
        <v>97</v>
      </c>
      <c r="G138" s="3">
        <v>237</v>
      </c>
    </row>
    <row r="139" spans="1:7" ht="12.75" hidden="1">
      <c r="A139" s="149" t="s">
        <v>21</v>
      </c>
      <c r="B139" s="90" t="s">
        <v>108</v>
      </c>
      <c r="C139" s="91" t="s">
        <v>5</v>
      </c>
      <c r="D139" s="92"/>
      <c r="E139" s="92">
        <v>0</v>
      </c>
      <c r="F139" s="92"/>
      <c r="G139" s="3">
        <v>238</v>
      </c>
    </row>
    <row r="140" spans="1:7" ht="12.75" hidden="1">
      <c r="A140" s="149" t="s">
        <v>21</v>
      </c>
      <c r="B140" s="90" t="s">
        <v>7</v>
      </c>
      <c r="C140" s="91"/>
      <c r="D140" s="92"/>
      <c r="E140" s="92">
        <v>0</v>
      </c>
      <c r="F140" s="92"/>
      <c r="G140" s="3">
        <v>239</v>
      </c>
    </row>
    <row r="141" spans="1:7" ht="12.75" hidden="1">
      <c r="A141" s="149" t="s">
        <v>21</v>
      </c>
      <c r="B141" s="90" t="s">
        <v>8</v>
      </c>
      <c r="C141" s="91"/>
      <c r="D141" s="92">
        <v>11</v>
      </c>
      <c r="E141" s="92">
        <v>14</v>
      </c>
      <c r="F141" s="92">
        <v>17</v>
      </c>
      <c r="G141" s="3">
        <v>240</v>
      </c>
    </row>
    <row r="142" spans="1:7" ht="12.75" hidden="1">
      <c r="A142" s="149" t="s">
        <v>21</v>
      </c>
      <c r="B142" s="90" t="s">
        <v>9</v>
      </c>
      <c r="C142" s="91"/>
      <c r="D142" s="92">
        <v>9</v>
      </c>
      <c r="E142" s="92">
        <v>10</v>
      </c>
      <c r="F142" s="92">
        <v>9</v>
      </c>
      <c r="G142" s="3">
        <v>241</v>
      </c>
    </row>
    <row r="143" spans="1:7" ht="12.75" hidden="1">
      <c r="A143" s="149" t="s">
        <v>21</v>
      </c>
      <c r="B143" s="90" t="s">
        <v>109</v>
      </c>
      <c r="C143" s="91" t="s">
        <v>4</v>
      </c>
      <c r="D143" s="92"/>
      <c r="E143" s="92">
        <v>0</v>
      </c>
      <c r="F143" s="92"/>
      <c r="G143" s="3">
        <v>242</v>
      </c>
    </row>
    <row r="144" spans="1:7" ht="12.75" hidden="1">
      <c r="A144" s="149" t="s">
        <v>21</v>
      </c>
      <c r="B144" s="90" t="s">
        <v>109</v>
      </c>
      <c r="C144" s="91" t="s">
        <v>5</v>
      </c>
      <c r="D144" s="92"/>
      <c r="E144" s="92">
        <v>0</v>
      </c>
      <c r="F144" s="92"/>
      <c r="G144" s="3">
        <v>243</v>
      </c>
    </row>
    <row r="145" spans="1:7" ht="12.75" hidden="1">
      <c r="A145" s="149" t="s">
        <v>21</v>
      </c>
      <c r="B145" s="90" t="s">
        <v>110</v>
      </c>
      <c r="C145" s="91" t="s">
        <v>4</v>
      </c>
      <c r="D145" s="92"/>
      <c r="E145" s="92">
        <v>0</v>
      </c>
      <c r="F145" s="92"/>
      <c r="G145" s="3">
        <v>244</v>
      </c>
    </row>
    <row r="146" spans="1:7" ht="12.75" hidden="1">
      <c r="A146" s="149" t="s">
        <v>21</v>
      </c>
      <c r="B146" s="90" t="s">
        <v>110</v>
      </c>
      <c r="C146" s="91" t="s">
        <v>5</v>
      </c>
      <c r="D146" s="92"/>
      <c r="E146" s="92">
        <v>0</v>
      </c>
      <c r="F146" s="92"/>
      <c r="G146" s="3">
        <v>245</v>
      </c>
    </row>
    <row r="147" spans="1:7" ht="12.75" hidden="1">
      <c r="A147" s="149" t="s">
        <v>21</v>
      </c>
      <c r="B147" s="90" t="s">
        <v>111</v>
      </c>
      <c r="C147" s="91" t="s">
        <v>4</v>
      </c>
      <c r="D147" s="92"/>
      <c r="E147" s="92">
        <v>0</v>
      </c>
      <c r="F147" s="92"/>
      <c r="G147" s="3">
        <v>246</v>
      </c>
    </row>
    <row r="148" spans="1:7" ht="12.75" hidden="1">
      <c r="A148" s="150" t="s">
        <v>21</v>
      </c>
      <c r="B148" s="90" t="s">
        <v>111</v>
      </c>
      <c r="C148" s="91" t="s">
        <v>5</v>
      </c>
      <c r="D148" s="92"/>
      <c r="E148" s="92">
        <v>0</v>
      </c>
      <c r="F148" s="92"/>
      <c r="G148" s="3">
        <v>247</v>
      </c>
    </row>
    <row r="149" spans="1:7" ht="12.75" hidden="1">
      <c r="A149" s="148" t="s">
        <v>22</v>
      </c>
      <c r="B149" s="90" t="s">
        <v>107</v>
      </c>
      <c r="C149" s="91" t="s">
        <v>4</v>
      </c>
      <c r="D149" s="92">
        <v>80</v>
      </c>
      <c r="E149" s="92">
        <v>70</v>
      </c>
      <c r="F149" s="92">
        <v>86</v>
      </c>
      <c r="G149" s="3">
        <v>248</v>
      </c>
    </row>
    <row r="150" spans="1:7" ht="12.75" hidden="1">
      <c r="A150" s="149" t="s">
        <v>22</v>
      </c>
      <c r="B150" s="90" t="s">
        <v>107</v>
      </c>
      <c r="C150" s="91" t="s">
        <v>5</v>
      </c>
      <c r="D150" s="92">
        <v>11</v>
      </c>
      <c r="E150" s="92">
        <v>30</v>
      </c>
      <c r="F150" s="92">
        <v>22</v>
      </c>
      <c r="G150" s="3">
        <v>249</v>
      </c>
    </row>
    <row r="151" spans="1:7" ht="12.75" hidden="1">
      <c r="A151" s="149" t="s">
        <v>22</v>
      </c>
      <c r="B151" s="90" t="s">
        <v>108</v>
      </c>
      <c r="C151" s="91" t="s">
        <v>4</v>
      </c>
      <c r="D151" s="92">
        <v>68</v>
      </c>
      <c r="E151" s="92">
        <v>115</v>
      </c>
      <c r="F151" s="92">
        <v>117</v>
      </c>
      <c r="G151" s="3">
        <v>250</v>
      </c>
    </row>
    <row r="152" spans="1:7" ht="12.75" hidden="1">
      <c r="A152" s="149" t="s">
        <v>22</v>
      </c>
      <c r="B152" s="90" t="s">
        <v>108</v>
      </c>
      <c r="C152" s="91" t="s">
        <v>5</v>
      </c>
      <c r="D152" s="92"/>
      <c r="E152" s="92">
        <v>0</v>
      </c>
      <c r="F152" s="92"/>
      <c r="G152" s="3">
        <v>251</v>
      </c>
    </row>
    <row r="153" spans="1:7" ht="12.75" hidden="1">
      <c r="A153" s="149" t="s">
        <v>22</v>
      </c>
      <c r="B153" s="90" t="s">
        <v>7</v>
      </c>
      <c r="C153" s="91"/>
      <c r="D153" s="92"/>
      <c r="E153" s="92">
        <v>0</v>
      </c>
      <c r="F153" s="92"/>
      <c r="G153" s="3">
        <v>252</v>
      </c>
    </row>
    <row r="154" spans="1:7" ht="12.75" hidden="1">
      <c r="A154" s="149" t="s">
        <v>22</v>
      </c>
      <c r="B154" s="90" t="s">
        <v>8</v>
      </c>
      <c r="C154" s="91"/>
      <c r="D154" s="92">
        <v>7</v>
      </c>
      <c r="E154" s="92">
        <v>8</v>
      </c>
      <c r="F154" s="92">
        <v>4</v>
      </c>
      <c r="G154" s="3">
        <v>253</v>
      </c>
    </row>
    <row r="155" spans="1:7" ht="12.75" hidden="1">
      <c r="A155" s="149" t="s">
        <v>22</v>
      </c>
      <c r="B155" s="90" t="s">
        <v>9</v>
      </c>
      <c r="C155" s="91"/>
      <c r="D155" s="92">
        <v>30</v>
      </c>
      <c r="E155" s="92">
        <v>30</v>
      </c>
      <c r="F155" s="92">
        <v>21</v>
      </c>
      <c r="G155" s="3">
        <v>254</v>
      </c>
    </row>
    <row r="156" spans="1:7" ht="12.75" hidden="1">
      <c r="A156" s="149" t="s">
        <v>22</v>
      </c>
      <c r="B156" s="90" t="s">
        <v>109</v>
      </c>
      <c r="C156" s="91" t="s">
        <v>4</v>
      </c>
      <c r="D156" s="92"/>
      <c r="E156" s="92">
        <v>0</v>
      </c>
      <c r="F156" s="92"/>
      <c r="G156" s="3">
        <v>255</v>
      </c>
    </row>
    <row r="157" spans="1:7" ht="12.75" hidden="1">
      <c r="A157" s="149" t="s">
        <v>22</v>
      </c>
      <c r="B157" s="90" t="s">
        <v>109</v>
      </c>
      <c r="C157" s="91" t="s">
        <v>5</v>
      </c>
      <c r="D157" s="92"/>
      <c r="E157" s="92">
        <v>0</v>
      </c>
      <c r="F157" s="92"/>
      <c r="G157" s="3">
        <v>256</v>
      </c>
    </row>
    <row r="158" spans="1:7" ht="12.75" hidden="1">
      <c r="A158" s="149" t="s">
        <v>22</v>
      </c>
      <c r="B158" s="90" t="s">
        <v>110</v>
      </c>
      <c r="C158" s="91" t="s">
        <v>4</v>
      </c>
      <c r="D158" s="92"/>
      <c r="E158" s="92">
        <v>0</v>
      </c>
      <c r="F158" s="92"/>
      <c r="G158" s="3">
        <v>257</v>
      </c>
    </row>
    <row r="159" spans="1:7" ht="12.75" hidden="1">
      <c r="A159" s="149" t="s">
        <v>22</v>
      </c>
      <c r="B159" s="90" t="s">
        <v>110</v>
      </c>
      <c r="C159" s="91" t="s">
        <v>5</v>
      </c>
      <c r="D159" s="92"/>
      <c r="E159" s="92">
        <v>0</v>
      </c>
      <c r="F159" s="92"/>
      <c r="G159" s="3">
        <v>258</v>
      </c>
    </row>
    <row r="160" spans="1:7" ht="12.75" hidden="1">
      <c r="A160" s="149" t="s">
        <v>22</v>
      </c>
      <c r="B160" s="90" t="s">
        <v>111</v>
      </c>
      <c r="C160" s="91" t="s">
        <v>4</v>
      </c>
      <c r="D160" s="92"/>
      <c r="E160" s="92">
        <v>0</v>
      </c>
      <c r="F160" s="92"/>
      <c r="G160" s="3">
        <v>259</v>
      </c>
    </row>
    <row r="161" spans="1:7" ht="12.75" hidden="1">
      <c r="A161" s="150" t="s">
        <v>22</v>
      </c>
      <c r="B161" s="90" t="s">
        <v>111</v>
      </c>
      <c r="C161" s="91" t="s">
        <v>5</v>
      </c>
      <c r="D161" s="92"/>
      <c r="E161" s="92">
        <v>0</v>
      </c>
      <c r="F161" s="92"/>
      <c r="G161" s="3">
        <v>260</v>
      </c>
    </row>
    <row r="162" spans="1:7" ht="12.75" hidden="1">
      <c r="A162" s="148" t="s">
        <v>23</v>
      </c>
      <c r="B162" s="90" t="s">
        <v>107</v>
      </c>
      <c r="C162" s="91" t="s">
        <v>4</v>
      </c>
      <c r="D162" s="92">
        <v>33</v>
      </c>
      <c r="E162" s="92">
        <v>40</v>
      </c>
      <c r="F162" s="92">
        <v>26</v>
      </c>
      <c r="G162" s="3">
        <v>105</v>
      </c>
    </row>
    <row r="163" spans="1:7" ht="12.75" hidden="1">
      <c r="A163" s="149" t="s">
        <v>23</v>
      </c>
      <c r="B163" s="90" t="s">
        <v>107</v>
      </c>
      <c r="C163" s="91" t="s">
        <v>5</v>
      </c>
      <c r="D163" s="92"/>
      <c r="E163" s="92">
        <v>0</v>
      </c>
      <c r="F163" s="92"/>
      <c r="G163" s="3">
        <v>106</v>
      </c>
    </row>
    <row r="164" spans="1:7" ht="12.75" hidden="1">
      <c r="A164" s="149" t="s">
        <v>23</v>
      </c>
      <c r="B164" s="90" t="s">
        <v>108</v>
      </c>
      <c r="C164" s="91" t="s">
        <v>4</v>
      </c>
      <c r="D164" s="92">
        <v>46</v>
      </c>
      <c r="E164" s="92">
        <v>71</v>
      </c>
      <c r="F164" s="92">
        <v>57</v>
      </c>
      <c r="G164" s="3">
        <v>107</v>
      </c>
    </row>
    <row r="165" spans="1:7" ht="12.75" hidden="1">
      <c r="A165" s="149" t="s">
        <v>23</v>
      </c>
      <c r="B165" s="90" t="s">
        <v>108</v>
      </c>
      <c r="C165" s="91" t="s">
        <v>5</v>
      </c>
      <c r="D165" s="92"/>
      <c r="E165" s="92">
        <v>0</v>
      </c>
      <c r="F165" s="92"/>
      <c r="G165" s="3">
        <v>108</v>
      </c>
    </row>
    <row r="166" spans="1:7" ht="12.75" hidden="1">
      <c r="A166" s="149" t="s">
        <v>23</v>
      </c>
      <c r="B166" s="90" t="s">
        <v>7</v>
      </c>
      <c r="C166" s="91"/>
      <c r="D166" s="92">
        <v>1</v>
      </c>
      <c r="E166" s="92">
        <v>0</v>
      </c>
      <c r="F166" s="92"/>
      <c r="G166" s="3">
        <v>109</v>
      </c>
    </row>
    <row r="167" spans="1:7" ht="12.75" hidden="1">
      <c r="A167" s="149" t="s">
        <v>23</v>
      </c>
      <c r="B167" s="90" t="s">
        <v>8</v>
      </c>
      <c r="C167" s="91"/>
      <c r="D167" s="92">
        <v>7</v>
      </c>
      <c r="E167" s="92">
        <v>8</v>
      </c>
      <c r="F167" s="92">
        <v>5</v>
      </c>
      <c r="G167" s="3">
        <v>110</v>
      </c>
    </row>
    <row r="168" spans="1:7" ht="12.75" hidden="1">
      <c r="A168" s="149" t="s">
        <v>23</v>
      </c>
      <c r="B168" s="90" t="s">
        <v>9</v>
      </c>
      <c r="C168" s="91"/>
      <c r="D168" s="92">
        <v>16</v>
      </c>
      <c r="E168" s="92">
        <v>21</v>
      </c>
      <c r="F168" s="92">
        <v>20</v>
      </c>
      <c r="G168" s="3">
        <v>111</v>
      </c>
    </row>
    <row r="169" spans="1:7" ht="12.75" hidden="1">
      <c r="A169" s="149" t="s">
        <v>23</v>
      </c>
      <c r="B169" s="90" t="s">
        <v>109</v>
      </c>
      <c r="C169" s="91" t="s">
        <v>4</v>
      </c>
      <c r="D169" s="92"/>
      <c r="E169" s="92">
        <v>0</v>
      </c>
      <c r="F169" s="92"/>
      <c r="G169" s="3">
        <v>112</v>
      </c>
    </row>
    <row r="170" spans="1:7" ht="12.75" hidden="1">
      <c r="A170" s="149" t="s">
        <v>23</v>
      </c>
      <c r="B170" s="90" t="s">
        <v>109</v>
      </c>
      <c r="C170" s="91" t="s">
        <v>5</v>
      </c>
      <c r="D170" s="92"/>
      <c r="E170" s="92">
        <v>0</v>
      </c>
      <c r="F170" s="92"/>
      <c r="G170" s="3">
        <v>113</v>
      </c>
    </row>
    <row r="171" spans="1:7" ht="12.75" hidden="1">
      <c r="A171" s="149" t="s">
        <v>23</v>
      </c>
      <c r="B171" s="90" t="s">
        <v>110</v>
      </c>
      <c r="C171" s="91" t="s">
        <v>4</v>
      </c>
      <c r="D171" s="92"/>
      <c r="E171" s="92">
        <v>0</v>
      </c>
      <c r="F171" s="92"/>
      <c r="G171" s="3">
        <v>114</v>
      </c>
    </row>
    <row r="172" spans="1:7" ht="12.75" hidden="1">
      <c r="A172" s="149" t="s">
        <v>23</v>
      </c>
      <c r="B172" s="90" t="s">
        <v>110</v>
      </c>
      <c r="C172" s="91" t="s">
        <v>5</v>
      </c>
      <c r="D172" s="92"/>
      <c r="E172" s="92">
        <v>0</v>
      </c>
      <c r="F172" s="92"/>
      <c r="G172" s="3">
        <v>115</v>
      </c>
    </row>
    <row r="173" spans="1:7" ht="12.75" hidden="1">
      <c r="A173" s="149" t="s">
        <v>23</v>
      </c>
      <c r="B173" s="90" t="s">
        <v>111</v>
      </c>
      <c r="C173" s="91" t="s">
        <v>4</v>
      </c>
      <c r="D173" s="92"/>
      <c r="E173" s="92">
        <v>0</v>
      </c>
      <c r="F173" s="92"/>
      <c r="G173" s="3">
        <v>116</v>
      </c>
    </row>
    <row r="174" spans="1:7" ht="12.75" hidden="1">
      <c r="A174" s="150" t="s">
        <v>23</v>
      </c>
      <c r="B174" s="90" t="s">
        <v>111</v>
      </c>
      <c r="C174" s="91" t="s">
        <v>5</v>
      </c>
      <c r="D174" s="92"/>
      <c r="E174" s="92">
        <v>0</v>
      </c>
      <c r="F174" s="92"/>
      <c r="G174" s="3">
        <v>117</v>
      </c>
    </row>
    <row r="175" spans="1:7" ht="12.75">
      <c r="A175" s="148" t="s">
        <v>24</v>
      </c>
      <c r="B175" s="90" t="s">
        <v>107</v>
      </c>
      <c r="C175" s="91" t="s">
        <v>4</v>
      </c>
      <c r="D175" s="92">
        <v>71</v>
      </c>
      <c r="E175" s="92">
        <v>71</v>
      </c>
      <c r="F175" s="92">
        <v>68</v>
      </c>
      <c r="G175" s="3">
        <v>118</v>
      </c>
    </row>
    <row r="176" spans="1:7" ht="12.75">
      <c r="A176" s="149" t="s">
        <v>24</v>
      </c>
      <c r="B176" s="90" t="s">
        <v>107</v>
      </c>
      <c r="C176" s="91" t="s">
        <v>5</v>
      </c>
      <c r="D176" s="92">
        <v>71</v>
      </c>
      <c r="E176" s="92">
        <v>71</v>
      </c>
      <c r="F176" s="92">
        <v>55</v>
      </c>
      <c r="G176" s="3">
        <v>119</v>
      </c>
    </row>
    <row r="177" spans="1:7" ht="12.75">
      <c r="A177" s="149" t="s">
        <v>24</v>
      </c>
      <c r="B177" s="90" t="s">
        <v>108</v>
      </c>
      <c r="C177" s="91" t="s">
        <v>4</v>
      </c>
      <c r="D177" s="92">
        <v>41</v>
      </c>
      <c r="E177" s="92">
        <v>41</v>
      </c>
      <c r="F177" s="92">
        <v>49</v>
      </c>
      <c r="G177" s="3">
        <v>120</v>
      </c>
    </row>
    <row r="178" spans="1:7" ht="12.75">
      <c r="A178" s="149" t="s">
        <v>24</v>
      </c>
      <c r="B178" s="90" t="s">
        <v>108</v>
      </c>
      <c r="C178" s="91" t="s">
        <v>5</v>
      </c>
      <c r="D178" s="92">
        <v>10</v>
      </c>
      <c r="E178" s="92">
        <v>10</v>
      </c>
      <c r="F178" s="92">
        <v>8</v>
      </c>
      <c r="G178" s="3">
        <v>121</v>
      </c>
    </row>
    <row r="179" spans="1:7" ht="12.75">
      <c r="A179" s="149" t="s">
        <v>24</v>
      </c>
      <c r="B179" s="90" t="s">
        <v>7</v>
      </c>
      <c r="C179" s="91"/>
      <c r="D179" s="92">
        <v>11</v>
      </c>
      <c r="E179" s="92"/>
      <c r="F179" s="92">
        <v>23</v>
      </c>
      <c r="G179" s="3">
        <v>122</v>
      </c>
    </row>
    <row r="180" spans="1:7" ht="12.75">
      <c r="A180" s="149" t="s">
        <v>24</v>
      </c>
      <c r="B180" s="90" t="s">
        <v>8</v>
      </c>
      <c r="C180" s="91"/>
      <c r="D180" s="92">
        <v>3</v>
      </c>
      <c r="E180" s="92"/>
      <c r="F180" s="92">
        <v>4</v>
      </c>
      <c r="G180" s="3">
        <v>123</v>
      </c>
    </row>
    <row r="181" spans="1:7" ht="12.75">
      <c r="A181" s="149" t="s">
        <v>24</v>
      </c>
      <c r="B181" s="90" t="s">
        <v>9</v>
      </c>
      <c r="C181" s="91"/>
      <c r="D181" s="92">
        <v>2</v>
      </c>
      <c r="E181" s="92"/>
      <c r="F181" s="92">
        <v>1</v>
      </c>
      <c r="G181" s="3">
        <v>124</v>
      </c>
    </row>
    <row r="182" spans="1:7" ht="12.75">
      <c r="A182" s="149" t="s">
        <v>24</v>
      </c>
      <c r="B182" s="90" t="s">
        <v>109</v>
      </c>
      <c r="C182" s="91" t="s">
        <v>4</v>
      </c>
      <c r="D182" s="92"/>
      <c r="E182" s="92">
        <v>0</v>
      </c>
      <c r="F182" s="92"/>
      <c r="G182" s="3">
        <v>125</v>
      </c>
    </row>
    <row r="183" spans="1:7" ht="12.75">
      <c r="A183" s="149" t="s">
        <v>24</v>
      </c>
      <c r="B183" s="90" t="s">
        <v>109</v>
      </c>
      <c r="C183" s="91" t="s">
        <v>5</v>
      </c>
      <c r="D183" s="92"/>
      <c r="E183" s="92">
        <v>0</v>
      </c>
      <c r="F183" s="92"/>
      <c r="G183" s="3">
        <v>126</v>
      </c>
    </row>
    <row r="184" spans="1:7" ht="12.75">
      <c r="A184" s="149" t="s">
        <v>24</v>
      </c>
      <c r="B184" s="90" t="s">
        <v>110</v>
      </c>
      <c r="C184" s="91" t="s">
        <v>4</v>
      </c>
      <c r="D184" s="92"/>
      <c r="E184" s="92">
        <v>0</v>
      </c>
      <c r="F184" s="92"/>
      <c r="G184" s="3">
        <v>127</v>
      </c>
    </row>
    <row r="185" spans="1:7" ht="12.75">
      <c r="A185" s="149" t="s">
        <v>24</v>
      </c>
      <c r="B185" s="90" t="s">
        <v>110</v>
      </c>
      <c r="C185" s="91" t="s">
        <v>5</v>
      </c>
      <c r="D185" s="92"/>
      <c r="E185" s="92">
        <v>0</v>
      </c>
      <c r="F185" s="92"/>
      <c r="G185" s="3">
        <v>128</v>
      </c>
    </row>
    <row r="186" spans="1:7" ht="12.75">
      <c r="A186" s="149" t="s">
        <v>24</v>
      </c>
      <c r="B186" s="90" t="s">
        <v>111</v>
      </c>
      <c r="C186" s="91" t="s">
        <v>4</v>
      </c>
      <c r="D186" s="92"/>
      <c r="E186" s="92">
        <v>0</v>
      </c>
      <c r="F186" s="92"/>
      <c r="G186" s="3">
        <v>129</v>
      </c>
    </row>
    <row r="187" spans="1:7" ht="12.75">
      <c r="A187" s="150" t="s">
        <v>24</v>
      </c>
      <c r="B187" s="90" t="s">
        <v>111</v>
      </c>
      <c r="C187" s="91" t="s">
        <v>5</v>
      </c>
      <c r="D187" s="92"/>
      <c r="E187" s="92">
        <v>0</v>
      </c>
      <c r="F187" s="92"/>
      <c r="G187" s="3">
        <v>130</v>
      </c>
    </row>
    <row r="188" spans="1:7" ht="12.75" hidden="1">
      <c r="A188" s="148" t="s">
        <v>25</v>
      </c>
      <c r="B188" s="90" t="s">
        <v>107</v>
      </c>
      <c r="C188" s="91" t="s">
        <v>4</v>
      </c>
      <c r="D188" s="92">
        <v>43</v>
      </c>
      <c r="E188" s="92">
        <v>50</v>
      </c>
      <c r="F188" s="92">
        <v>56</v>
      </c>
      <c r="G188" s="3">
        <v>131</v>
      </c>
    </row>
    <row r="189" spans="1:7" ht="12.75" hidden="1">
      <c r="A189" s="149" t="s">
        <v>25</v>
      </c>
      <c r="B189" s="90" t="s">
        <v>107</v>
      </c>
      <c r="C189" s="91" t="s">
        <v>5</v>
      </c>
      <c r="D189" s="92"/>
      <c r="E189" s="92">
        <v>0</v>
      </c>
      <c r="F189" s="92"/>
      <c r="G189" s="3">
        <v>132</v>
      </c>
    </row>
    <row r="190" spans="1:7" ht="12.75" hidden="1">
      <c r="A190" s="149" t="s">
        <v>25</v>
      </c>
      <c r="B190" s="90" t="s">
        <v>108</v>
      </c>
      <c r="C190" s="91" t="s">
        <v>4</v>
      </c>
      <c r="D190" s="92">
        <v>91</v>
      </c>
      <c r="E190" s="92">
        <v>90</v>
      </c>
      <c r="F190" s="92">
        <v>74</v>
      </c>
      <c r="G190" s="3">
        <v>133</v>
      </c>
    </row>
    <row r="191" spans="1:7" ht="12.75" hidden="1">
      <c r="A191" s="149" t="s">
        <v>25</v>
      </c>
      <c r="B191" s="90" t="s">
        <v>108</v>
      </c>
      <c r="C191" s="91" t="s">
        <v>5</v>
      </c>
      <c r="D191" s="92"/>
      <c r="E191" s="92"/>
      <c r="F191" s="92"/>
      <c r="G191" s="3">
        <v>134</v>
      </c>
    </row>
    <row r="192" spans="1:7" ht="12.75" hidden="1">
      <c r="A192" s="149" t="s">
        <v>25</v>
      </c>
      <c r="B192" s="90" t="s">
        <v>7</v>
      </c>
      <c r="C192" s="91"/>
      <c r="D192" s="92"/>
      <c r="E192" s="92"/>
      <c r="F192" s="92"/>
      <c r="G192" s="3">
        <v>135</v>
      </c>
    </row>
    <row r="193" spans="1:7" ht="12.75" hidden="1">
      <c r="A193" s="149" t="s">
        <v>25</v>
      </c>
      <c r="B193" s="90" t="s">
        <v>8</v>
      </c>
      <c r="C193" s="91"/>
      <c r="D193" s="92">
        <v>15</v>
      </c>
      <c r="E193" s="92">
        <v>20</v>
      </c>
      <c r="F193" s="92">
        <v>7</v>
      </c>
      <c r="G193" s="3">
        <v>136</v>
      </c>
    </row>
    <row r="194" spans="1:7" ht="12.75" hidden="1">
      <c r="A194" s="149" t="s">
        <v>25</v>
      </c>
      <c r="B194" s="90" t="s">
        <v>9</v>
      </c>
      <c r="C194" s="91"/>
      <c r="D194" s="92">
        <v>2</v>
      </c>
      <c r="E194" s="92"/>
      <c r="F194" s="92">
        <v>7</v>
      </c>
      <c r="G194" s="3">
        <v>137</v>
      </c>
    </row>
    <row r="195" spans="1:7" ht="12.75" hidden="1">
      <c r="A195" s="149" t="s">
        <v>25</v>
      </c>
      <c r="B195" s="90" t="s">
        <v>109</v>
      </c>
      <c r="C195" s="91" t="s">
        <v>4</v>
      </c>
      <c r="D195" s="92"/>
      <c r="E195" s="92">
        <v>0</v>
      </c>
      <c r="F195" s="92"/>
      <c r="G195" s="3">
        <v>138</v>
      </c>
    </row>
    <row r="196" spans="1:7" ht="12.75" hidden="1">
      <c r="A196" s="149" t="s">
        <v>25</v>
      </c>
      <c r="B196" s="90" t="s">
        <v>109</v>
      </c>
      <c r="C196" s="91" t="s">
        <v>5</v>
      </c>
      <c r="D196" s="92"/>
      <c r="E196" s="92">
        <v>0</v>
      </c>
      <c r="F196" s="92"/>
      <c r="G196" s="3">
        <v>139</v>
      </c>
    </row>
    <row r="197" spans="1:7" ht="12.75" hidden="1">
      <c r="A197" s="149" t="s">
        <v>25</v>
      </c>
      <c r="B197" s="90" t="s">
        <v>110</v>
      </c>
      <c r="C197" s="91" t="s">
        <v>4</v>
      </c>
      <c r="D197" s="92"/>
      <c r="E197" s="92">
        <v>0</v>
      </c>
      <c r="F197" s="92"/>
      <c r="G197" s="3">
        <v>140</v>
      </c>
    </row>
    <row r="198" spans="1:7" ht="12.75" hidden="1">
      <c r="A198" s="149" t="s">
        <v>25</v>
      </c>
      <c r="B198" s="90" t="s">
        <v>110</v>
      </c>
      <c r="C198" s="91" t="s">
        <v>5</v>
      </c>
      <c r="D198" s="92"/>
      <c r="E198" s="92">
        <v>0</v>
      </c>
      <c r="F198" s="92"/>
      <c r="G198" s="3">
        <v>141</v>
      </c>
    </row>
    <row r="199" spans="1:7" ht="12.75" hidden="1">
      <c r="A199" s="149" t="s">
        <v>25</v>
      </c>
      <c r="B199" s="90" t="s">
        <v>111</v>
      </c>
      <c r="C199" s="91" t="s">
        <v>4</v>
      </c>
      <c r="D199" s="92"/>
      <c r="E199" s="92">
        <v>0</v>
      </c>
      <c r="F199" s="92"/>
      <c r="G199" s="3">
        <v>142</v>
      </c>
    </row>
    <row r="200" spans="1:7" ht="12.75" hidden="1">
      <c r="A200" s="150" t="s">
        <v>25</v>
      </c>
      <c r="B200" s="90" t="s">
        <v>111</v>
      </c>
      <c r="C200" s="91" t="s">
        <v>5</v>
      </c>
      <c r="D200" s="92"/>
      <c r="E200" s="92">
        <v>0</v>
      </c>
      <c r="F200" s="92"/>
      <c r="G200" s="3">
        <v>143</v>
      </c>
    </row>
    <row r="201" spans="1:7" ht="12.75" hidden="1">
      <c r="A201" s="148" t="s">
        <v>26</v>
      </c>
      <c r="B201" s="90" t="s">
        <v>107</v>
      </c>
      <c r="C201" s="91" t="s">
        <v>4</v>
      </c>
      <c r="D201" s="92"/>
      <c r="E201" s="92"/>
      <c r="F201" s="92"/>
      <c r="G201" s="3">
        <v>144</v>
      </c>
    </row>
    <row r="202" spans="1:7" ht="12.75" hidden="1">
      <c r="A202" s="149" t="s">
        <v>26</v>
      </c>
      <c r="B202" s="90" t="s">
        <v>107</v>
      </c>
      <c r="C202" s="91" t="s">
        <v>5</v>
      </c>
      <c r="D202" s="92"/>
      <c r="E202" s="92"/>
      <c r="F202" s="92"/>
      <c r="G202" s="3">
        <v>145</v>
      </c>
    </row>
    <row r="203" spans="1:7" ht="12.75" hidden="1">
      <c r="A203" s="149" t="s">
        <v>26</v>
      </c>
      <c r="B203" s="90" t="s">
        <v>108</v>
      </c>
      <c r="C203" s="91" t="s">
        <v>4</v>
      </c>
      <c r="D203" s="92">
        <v>8</v>
      </c>
      <c r="E203" s="92">
        <v>8</v>
      </c>
      <c r="F203" s="92">
        <v>5</v>
      </c>
      <c r="G203" s="3">
        <v>146</v>
      </c>
    </row>
    <row r="204" spans="1:7" ht="12.75" hidden="1">
      <c r="A204" s="149" t="s">
        <v>26</v>
      </c>
      <c r="B204" s="90" t="s">
        <v>108</v>
      </c>
      <c r="C204" s="91" t="s">
        <v>5</v>
      </c>
      <c r="D204" s="92"/>
      <c r="E204" s="92"/>
      <c r="F204" s="92"/>
      <c r="G204" s="3">
        <v>147</v>
      </c>
    </row>
    <row r="205" spans="1:7" ht="12.75" hidden="1">
      <c r="A205" s="149" t="s">
        <v>26</v>
      </c>
      <c r="B205" s="90" t="s">
        <v>7</v>
      </c>
      <c r="C205" s="91"/>
      <c r="D205" s="92"/>
      <c r="E205" s="92"/>
      <c r="F205" s="92"/>
      <c r="G205" s="3">
        <v>148</v>
      </c>
    </row>
    <row r="206" spans="1:7" ht="12.75" hidden="1">
      <c r="A206" s="149" t="s">
        <v>26</v>
      </c>
      <c r="B206" s="90" t="s">
        <v>8</v>
      </c>
      <c r="C206" s="91"/>
      <c r="D206" s="92"/>
      <c r="E206" s="92"/>
      <c r="F206" s="92"/>
      <c r="G206" s="3">
        <v>149</v>
      </c>
    </row>
    <row r="207" spans="1:7" ht="12.75" hidden="1">
      <c r="A207" s="149" t="s">
        <v>26</v>
      </c>
      <c r="B207" s="90" t="s">
        <v>9</v>
      </c>
      <c r="C207" s="91"/>
      <c r="D207" s="92"/>
      <c r="E207" s="92"/>
      <c r="F207" s="92"/>
      <c r="G207" s="3">
        <v>150</v>
      </c>
    </row>
    <row r="208" spans="1:7" ht="12.75" hidden="1">
      <c r="A208" s="149" t="s">
        <v>26</v>
      </c>
      <c r="B208" s="90" t="s">
        <v>109</v>
      </c>
      <c r="C208" s="91" t="s">
        <v>4</v>
      </c>
      <c r="D208" s="92"/>
      <c r="E208" s="92">
        <v>0</v>
      </c>
      <c r="F208" s="92"/>
      <c r="G208" s="3">
        <v>151</v>
      </c>
    </row>
    <row r="209" spans="1:7" ht="12.75" hidden="1">
      <c r="A209" s="149" t="s">
        <v>26</v>
      </c>
      <c r="B209" s="90" t="s">
        <v>109</v>
      </c>
      <c r="C209" s="91" t="s">
        <v>5</v>
      </c>
      <c r="D209" s="92"/>
      <c r="E209" s="92"/>
      <c r="F209" s="92"/>
      <c r="G209" s="3">
        <v>152</v>
      </c>
    </row>
    <row r="210" spans="1:7" ht="12.75" hidden="1">
      <c r="A210" s="149" t="s">
        <v>26</v>
      </c>
      <c r="B210" s="90" t="s">
        <v>110</v>
      </c>
      <c r="C210" s="91" t="s">
        <v>4</v>
      </c>
      <c r="D210" s="92"/>
      <c r="E210" s="92"/>
      <c r="F210" s="92"/>
      <c r="G210" s="3">
        <v>153</v>
      </c>
    </row>
    <row r="211" spans="1:7" ht="12.75" hidden="1">
      <c r="A211" s="149" t="s">
        <v>26</v>
      </c>
      <c r="B211" s="90" t="s">
        <v>110</v>
      </c>
      <c r="C211" s="91" t="s">
        <v>5</v>
      </c>
      <c r="D211" s="92"/>
      <c r="E211" s="92"/>
      <c r="F211" s="92"/>
      <c r="G211" s="3">
        <v>154</v>
      </c>
    </row>
    <row r="212" spans="1:7" ht="12.75" hidden="1">
      <c r="A212" s="149" t="s">
        <v>26</v>
      </c>
      <c r="B212" s="90" t="s">
        <v>111</v>
      </c>
      <c r="C212" s="91" t="s">
        <v>4</v>
      </c>
      <c r="D212" s="92"/>
      <c r="E212" s="92"/>
      <c r="F212" s="92"/>
      <c r="G212" s="3">
        <v>155</v>
      </c>
    </row>
    <row r="213" spans="1:7" ht="12.75" hidden="1">
      <c r="A213" s="150" t="s">
        <v>26</v>
      </c>
      <c r="B213" s="90" t="s">
        <v>111</v>
      </c>
      <c r="C213" s="91" t="s">
        <v>5</v>
      </c>
      <c r="D213" s="92"/>
      <c r="E213" s="92"/>
      <c r="F213" s="92"/>
      <c r="G213" s="3">
        <v>156</v>
      </c>
    </row>
    <row r="214" spans="1:7" ht="12.75" hidden="1">
      <c r="A214" s="148" t="s">
        <v>27</v>
      </c>
      <c r="B214" s="90" t="s">
        <v>107</v>
      </c>
      <c r="C214" s="91" t="s">
        <v>4</v>
      </c>
      <c r="D214" s="92">
        <v>109</v>
      </c>
      <c r="E214" s="92">
        <v>79</v>
      </c>
      <c r="F214" s="92">
        <v>110</v>
      </c>
      <c r="G214" s="3">
        <v>209</v>
      </c>
    </row>
    <row r="215" spans="1:7" ht="12.75" hidden="1">
      <c r="A215" s="149" t="s">
        <v>27</v>
      </c>
      <c r="B215" s="90" t="s">
        <v>107</v>
      </c>
      <c r="C215" s="91" t="s">
        <v>5</v>
      </c>
      <c r="D215" s="92">
        <v>14</v>
      </c>
      <c r="E215" s="92">
        <v>64</v>
      </c>
      <c r="F215" s="92">
        <v>27</v>
      </c>
      <c r="G215" s="3">
        <v>210</v>
      </c>
    </row>
    <row r="216" spans="1:7" ht="12.75" hidden="1">
      <c r="A216" s="149" t="s">
        <v>27</v>
      </c>
      <c r="B216" s="90" t="s">
        <v>108</v>
      </c>
      <c r="C216" s="91" t="s">
        <v>4</v>
      </c>
      <c r="D216" s="92">
        <v>86</v>
      </c>
      <c r="E216" s="92">
        <v>2</v>
      </c>
      <c r="F216" s="92">
        <v>75</v>
      </c>
      <c r="G216" s="3">
        <v>211</v>
      </c>
    </row>
    <row r="217" spans="1:7" ht="12.75" hidden="1">
      <c r="A217" s="149" t="s">
        <v>27</v>
      </c>
      <c r="B217" s="90" t="s">
        <v>108</v>
      </c>
      <c r="C217" s="91" t="s">
        <v>5</v>
      </c>
      <c r="D217" s="92"/>
      <c r="E217" s="92">
        <v>1</v>
      </c>
      <c r="F217" s="92"/>
      <c r="G217" s="3">
        <v>212</v>
      </c>
    </row>
    <row r="218" spans="1:7" ht="12.75" hidden="1">
      <c r="A218" s="149" t="s">
        <v>27</v>
      </c>
      <c r="B218" s="90" t="s">
        <v>7</v>
      </c>
      <c r="C218" s="91"/>
      <c r="D218" s="92">
        <v>7</v>
      </c>
      <c r="E218" s="92">
        <v>25</v>
      </c>
      <c r="F218" s="92">
        <v>4</v>
      </c>
      <c r="G218" s="3">
        <v>213</v>
      </c>
    </row>
    <row r="219" spans="1:7" ht="12.75" hidden="1">
      <c r="A219" s="149" t="s">
        <v>27</v>
      </c>
      <c r="B219" s="90" t="s">
        <v>8</v>
      </c>
      <c r="C219" s="91"/>
      <c r="D219" s="92">
        <v>10</v>
      </c>
      <c r="E219" s="92">
        <v>9</v>
      </c>
      <c r="F219" s="92">
        <v>10</v>
      </c>
      <c r="G219" s="3">
        <v>214</v>
      </c>
    </row>
    <row r="220" spans="1:7" ht="12.75" hidden="1">
      <c r="A220" s="149" t="s">
        <v>27</v>
      </c>
      <c r="B220" s="90" t="s">
        <v>9</v>
      </c>
      <c r="C220" s="91"/>
      <c r="D220" s="92">
        <v>13</v>
      </c>
      <c r="E220" s="92"/>
      <c r="F220" s="92">
        <v>15</v>
      </c>
      <c r="G220" s="3">
        <v>215</v>
      </c>
    </row>
    <row r="221" spans="1:7" ht="12.75" hidden="1">
      <c r="A221" s="149" t="s">
        <v>27</v>
      </c>
      <c r="B221" s="90" t="s">
        <v>109</v>
      </c>
      <c r="C221" s="91" t="s">
        <v>4</v>
      </c>
      <c r="D221" s="92"/>
      <c r="E221" s="92">
        <v>0</v>
      </c>
      <c r="F221" s="92"/>
      <c r="G221" s="3">
        <v>216</v>
      </c>
    </row>
    <row r="222" spans="1:7" ht="12.75" hidden="1">
      <c r="A222" s="149" t="s">
        <v>27</v>
      </c>
      <c r="B222" s="90" t="s">
        <v>109</v>
      </c>
      <c r="C222" s="91" t="s">
        <v>5</v>
      </c>
      <c r="D222" s="92"/>
      <c r="E222" s="92">
        <v>0</v>
      </c>
      <c r="F222" s="92"/>
      <c r="G222" s="3">
        <v>217</v>
      </c>
    </row>
    <row r="223" spans="1:7" ht="12.75" hidden="1">
      <c r="A223" s="149" t="s">
        <v>27</v>
      </c>
      <c r="B223" s="90" t="s">
        <v>110</v>
      </c>
      <c r="C223" s="91" t="s">
        <v>4</v>
      </c>
      <c r="D223" s="92"/>
      <c r="E223" s="92">
        <v>0</v>
      </c>
      <c r="F223" s="92"/>
      <c r="G223" s="3">
        <v>218</v>
      </c>
    </row>
    <row r="224" spans="1:7" ht="12.75" hidden="1">
      <c r="A224" s="149" t="s">
        <v>27</v>
      </c>
      <c r="B224" s="90" t="s">
        <v>110</v>
      </c>
      <c r="C224" s="91" t="s">
        <v>5</v>
      </c>
      <c r="D224" s="92"/>
      <c r="E224" s="92">
        <v>0</v>
      </c>
      <c r="F224" s="92"/>
      <c r="G224" s="3">
        <v>219</v>
      </c>
    </row>
    <row r="225" spans="1:7" ht="12.75" hidden="1">
      <c r="A225" s="149" t="s">
        <v>27</v>
      </c>
      <c r="B225" s="90" t="s">
        <v>111</v>
      </c>
      <c r="C225" s="91" t="s">
        <v>4</v>
      </c>
      <c r="D225" s="92"/>
      <c r="E225" s="92">
        <v>0</v>
      </c>
      <c r="F225" s="92"/>
      <c r="G225" s="3">
        <v>220</v>
      </c>
    </row>
    <row r="226" spans="1:7" ht="12.75" hidden="1">
      <c r="A226" s="150" t="s">
        <v>27</v>
      </c>
      <c r="B226" s="90" t="s">
        <v>111</v>
      </c>
      <c r="C226" s="91" t="s">
        <v>5</v>
      </c>
      <c r="D226" s="92"/>
      <c r="E226" s="92">
        <v>0</v>
      </c>
      <c r="F226" s="92"/>
      <c r="G226" s="3">
        <v>221</v>
      </c>
    </row>
    <row r="227" spans="1:7" ht="12.75" hidden="1">
      <c r="A227" s="148" t="s">
        <v>28</v>
      </c>
      <c r="B227" s="90" t="s">
        <v>107</v>
      </c>
      <c r="C227" s="91" t="s">
        <v>4</v>
      </c>
      <c r="D227" s="92">
        <v>79</v>
      </c>
      <c r="E227" s="92"/>
      <c r="F227" s="92">
        <v>81</v>
      </c>
      <c r="G227" s="3">
        <v>157</v>
      </c>
    </row>
    <row r="228" spans="1:7" ht="12.75" hidden="1">
      <c r="A228" s="149" t="s">
        <v>28</v>
      </c>
      <c r="B228" s="90" t="s">
        <v>107</v>
      </c>
      <c r="C228" s="91" t="s">
        <v>5</v>
      </c>
      <c r="D228" s="92">
        <v>64</v>
      </c>
      <c r="E228" s="92"/>
      <c r="F228" s="92">
        <v>48</v>
      </c>
      <c r="G228" s="3">
        <v>158</v>
      </c>
    </row>
    <row r="229" spans="1:7" ht="12.75" hidden="1">
      <c r="A229" s="149" t="s">
        <v>28</v>
      </c>
      <c r="B229" s="90" t="s">
        <v>108</v>
      </c>
      <c r="C229" s="91" t="s">
        <v>4</v>
      </c>
      <c r="D229" s="92">
        <v>2</v>
      </c>
      <c r="E229" s="92"/>
      <c r="F229" s="92">
        <v>41</v>
      </c>
      <c r="G229" s="3">
        <v>159</v>
      </c>
    </row>
    <row r="230" spans="1:7" ht="12.75" hidden="1">
      <c r="A230" s="149" t="s">
        <v>28</v>
      </c>
      <c r="B230" s="90" t="s">
        <v>108</v>
      </c>
      <c r="C230" s="91" t="s">
        <v>5</v>
      </c>
      <c r="D230" s="92">
        <v>120</v>
      </c>
      <c r="E230" s="92"/>
      <c r="F230" s="92">
        <v>131</v>
      </c>
      <c r="G230" s="3">
        <v>160</v>
      </c>
    </row>
    <row r="231" spans="1:7" ht="12.75" hidden="1">
      <c r="A231" s="149" t="s">
        <v>28</v>
      </c>
      <c r="B231" s="90" t="s">
        <v>7</v>
      </c>
      <c r="C231" s="91"/>
      <c r="D231" s="92">
        <v>10</v>
      </c>
      <c r="E231" s="92"/>
      <c r="F231" s="92"/>
      <c r="G231" s="3">
        <v>161</v>
      </c>
    </row>
    <row r="232" spans="1:7" ht="12.75" hidden="1">
      <c r="A232" s="149" t="s">
        <v>28</v>
      </c>
      <c r="B232" s="90" t="s">
        <v>8</v>
      </c>
      <c r="C232" s="91"/>
      <c r="D232" s="92"/>
      <c r="E232" s="92"/>
      <c r="F232" s="92">
        <v>1</v>
      </c>
      <c r="G232" s="3">
        <v>162</v>
      </c>
    </row>
    <row r="233" spans="1:7" ht="12.75" hidden="1">
      <c r="A233" s="149" t="s">
        <v>28</v>
      </c>
      <c r="B233" s="90" t="s">
        <v>9</v>
      </c>
      <c r="C233" s="91"/>
      <c r="D233" s="92"/>
      <c r="E233" s="92"/>
      <c r="F233" s="92"/>
      <c r="G233" s="3">
        <v>163</v>
      </c>
    </row>
    <row r="234" spans="1:7" ht="12.75" hidden="1">
      <c r="A234" s="149" t="s">
        <v>28</v>
      </c>
      <c r="B234" s="90" t="s">
        <v>109</v>
      </c>
      <c r="C234" s="91" t="s">
        <v>4</v>
      </c>
      <c r="D234" s="92"/>
      <c r="E234" s="92"/>
      <c r="F234" s="92"/>
      <c r="G234" s="3">
        <v>164</v>
      </c>
    </row>
    <row r="235" spans="1:7" ht="12.75" hidden="1">
      <c r="A235" s="149" t="s">
        <v>28</v>
      </c>
      <c r="B235" s="90" t="s">
        <v>109</v>
      </c>
      <c r="C235" s="91" t="s">
        <v>5</v>
      </c>
      <c r="D235" s="92"/>
      <c r="E235" s="92"/>
      <c r="F235" s="92"/>
      <c r="G235" s="3">
        <v>165</v>
      </c>
    </row>
    <row r="236" spans="1:7" ht="12.75" hidden="1">
      <c r="A236" s="149" t="s">
        <v>28</v>
      </c>
      <c r="B236" s="90" t="s">
        <v>110</v>
      </c>
      <c r="C236" s="91" t="s">
        <v>4</v>
      </c>
      <c r="D236" s="92"/>
      <c r="E236" s="92"/>
      <c r="F236" s="92"/>
      <c r="G236" s="3">
        <v>166</v>
      </c>
    </row>
    <row r="237" spans="1:7" ht="12.75" hidden="1">
      <c r="A237" s="149" t="s">
        <v>28</v>
      </c>
      <c r="B237" s="90" t="s">
        <v>110</v>
      </c>
      <c r="C237" s="91" t="s">
        <v>5</v>
      </c>
      <c r="D237" s="92"/>
      <c r="E237" s="92"/>
      <c r="F237" s="92"/>
      <c r="G237" s="3">
        <v>167</v>
      </c>
    </row>
    <row r="238" spans="1:7" ht="12.75" hidden="1">
      <c r="A238" s="149" t="s">
        <v>28</v>
      </c>
      <c r="B238" s="90" t="s">
        <v>111</v>
      </c>
      <c r="C238" s="91" t="s">
        <v>4</v>
      </c>
      <c r="D238" s="92"/>
      <c r="E238" s="92"/>
      <c r="F238" s="92"/>
      <c r="G238" s="3">
        <v>168</v>
      </c>
    </row>
    <row r="239" spans="1:7" ht="12.75" hidden="1">
      <c r="A239" s="150" t="s">
        <v>28</v>
      </c>
      <c r="B239" s="90" t="s">
        <v>111</v>
      </c>
      <c r="C239" s="91" t="s">
        <v>5</v>
      </c>
      <c r="D239" s="92"/>
      <c r="E239" s="92"/>
      <c r="F239" s="92"/>
      <c r="G239" s="3">
        <v>169</v>
      </c>
    </row>
    <row r="240" spans="1:7" ht="12.75" hidden="1">
      <c r="A240" s="148" t="s">
        <v>29</v>
      </c>
      <c r="B240" s="90" t="s">
        <v>107</v>
      </c>
      <c r="C240" s="91" t="s">
        <v>4</v>
      </c>
      <c r="D240" s="92"/>
      <c r="E240" s="92"/>
      <c r="F240" s="92">
        <v>1</v>
      </c>
      <c r="G240" s="3">
        <v>170</v>
      </c>
    </row>
    <row r="241" spans="1:7" ht="12.75" hidden="1">
      <c r="A241" s="149" t="s">
        <v>29</v>
      </c>
      <c r="B241" s="90" t="s">
        <v>107</v>
      </c>
      <c r="C241" s="91" t="s">
        <v>5</v>
      </c>
      <c r="D241" s="92"/>
      <c r="E241" s="92"/>
      <c r="F241" s="92"/>
      <c r="G241" s="3">
        <v>171</v>
      </c>
    </row>
    <row r="242" spans="1:7" ht="12.75" hidden="1">
      <c r="A242" s="149" t="s">
        <v>29</v>
      </c>
      <c r="B242" s="90" t="s">
        <v>108</v>
      </c>
      <c r="C242" s="91" t="s">
        <v>4</v>
      </c>
      <c r="D242" s="92">
        <v>130</v>
      </c>
      <c r="E242" s="92"/>
      <c r="F242" s="92">
        <v>143</v>
      </c>
      <c r="G242" s="3">
        <v>172</v>
      </c>
    </row>
    <row r="243" spans="1:7" ht="12.75" hidden="1">
      <c r="A243" s="149" t="s">
        <v>29</v>
      </c>
      <c r="B243" s="90" t="s">
        <v>108</v>
      </c>
      <c r="C243" s="91" t="s">
        <v>5</v>
      </c>
      <c r="D243" s="92"/>
      <c r="E243" s="92"/>
      <c r="F243" s="92">
        <v>1</v>
      </c>
      <c r="G243" s="3">
        <v>173</v>
      </c>
    </row>
    <row r="244" spans="1:7" ht="12.75" hidden="1">
      <c r="A244" s="149" t="s">
        <v>29</v>
      </c>
      <c r="B244" s="90" t="s">
        <v>7</v>
      </c>
      <c r="C244" s="91"/>
      <c r="D244" s="92"/>
      <c r="E244" s="92"/>
      <c r="F244" s="92"/>
      <c r="G244" s="3">
        <v>174</v>
      </c>
    </row>
    <row r="245" spans="1:7" ht="12.75" hidden="1">
      <c r="A245" s="149" t="s">
        <v>29</v>
      </c>
      <c r="B245" s="90" t="s">
        <v>8</v>
      </c>
      <c r="C245" s="91"/>
      <c r="D245" s="92">
        <v>3</v>
      </c>
      <c r="E245" s="92">
        <v>10</v>
      </c>
      <c r="F245" s="92"/>
      <c r="G245" s="3">
        <v>175</v>
      </c>
    </row>
    <row r="246" spans="1:7" ht="12.75" hidden="1">
      <c r="A246" s="149" t="s">
        <v>29</v>
      </c>
      <c r="B246" s="90" t="s">
        <v>9</v>
      </c>
      <c r="C246" s="91"/>
      <c r="D246" s="92">
        <v>3</v>
      </c>
      <c r="E246" s="92">
        <v>8</v>
      </c>
      <c r="F246" s="92"/>
      <c r="G246" s="3">
        <v>176</v>
      </c>
    </row>
    <row r="247" spans="1:7" ht="12.75" hidden="1">
      <c r="A247" s="149" t="s">
        <v>29</v>
      </c>
      <c r="B247" s="90" t="s">
        <v>109</v>
      </c>
      <c r="C247" s="91" t="s">
        <v>4</v>
      </c>
      <c r="D247" s="92"/>
      <c r="E247" s="92"/>
      <c r="F247" s="92"/>
      <c r="G247" s="3">
        <v>177</v>
      </c>
    </row>
    <row r="248" spans="1:7" ht="12.75" hidden="1">
      <c r="A248" s="149" t="s">
        <v>29</v>
      </c>
      <c r="B248" s="90" t="s">
        <v>109</v>
      </c>
      <c r="C248" s="91" t="s">
        <v>5</v>
      </c>
      <c r="D248" s="92"/>
      <c r="E248" s="92"/>
      <c r="F248" s="92"/>
      <c r="G248" s="3">
        <v>178</v>
      </c>
    </row>
    <row r="249" spans="1:7" ht="12.75" hidden="1">
      <c r="A249" s="149" t="s">
        <v>29</v>
      </c>
      <c r="B249" s="90" t="s">
        <v>110</v>
      </c>
      <c r="C249" s="91" t="s">
        <v>4</v>
      </c>
      <c r="D249" s="92"/>
      <c r="E249" s="92"/>
      <c r="F249" s="92"/>
      <c r="G249" s="3">
        <v>179</v>
      </c>
    </row>
    <row r="250" spans="1:7" ht="12.75" hidden="1">
      <c r="A250" s="149" t="s">
        <v>29</v>
      </c>
      <c r="B250" s="90" t="s">
        <v>110</v>
      </c>
      <c r="C250" s="91" t="s">
        <v>5</v>
      </c>
      <c r="D250" s="92"/>
      <c r="E250" s="92"/>
      <c r="F250" s="92"/>
      <c r="G250" s="3">
        <v>180</v>
      </c>
    </row>
    <row r="251" spans="1:7" ht="12.75" hidden="1">
      <c r="A251" s="149" t="s">
        <v>29</v>
      </c>
      <c r="B251" s="90" t="s">
        <v>111</v>
      </c>
      <c r="C251" s="91" t="s">
        <v>4</v>
      </c>
      <c r="D251" s="92"/>
      <c r="E251" s="92"/>
      <c r="F251" s="92"/>
      <c r="G251" s="3">
        <v>181</v>
      </c>
    </row>
    <row r="252" spans="1:7" ht="12.75" hidden="1">
      <c r="A252" s="150" t="s">
        <v>29</v>
      </c>
      <c r="B252" s="90" t="s">
        <v>111</v>
      </c>
      <c r="C252" s="91" t="s">
        <v>5</v>
      </c>
      <c r="D252" s="92"/>
      <c r="E252" s="92"/>
      <c r="F252" s="92"/>
      <c r="G252" s="3">
        <v>182</v>
      </c>
    </row>
    <row r="253" spans="1:7" ht="12.75" hidden="1">
      <c r="A253" s="148" t="s">
        <v>30</v>
      </c>
      <c r="B253" s="90" t="s">
        <v>107</v>
      </c>
      <c r="C253" s="91" t="s">
        <v>4</v>
      </c>
      <c r="D253" s="92">
        <v>175</v>
      </c>
      <c r="E253" s="92"/>
      <c r="F253" s="92">
        <v>111</v>
      </c>
      <c r="G253" s="3">
        <v>183</v>
      </c>
    </row>
    <row r="254" spans="1:7" ht="12.75" hidden="1">
      <c r="A254" s="149" t="s">
        <v>30</v>
      </c>
      <c r="B254" s="90" t="s">
        <v>107</v>
      </c>
      <c r="C254" s="91" t="s">
        <v>5</v>
      </c>
      <c r="D254" s="92">
        <v>316</v>
      </c>
      <c r="E254" s="92"/>
      <c r="F254" s="92">
        <v>234</v>
      </c>
      <c r="G254" s="3">
        <v>184</v>
      </c>
    </row>
    <row r="255" spans="1:7" ht="12.75" hidden="1">
      <c r="A255" s="149" t="s">
        <v>30</v>
      </c>
      <c r="B255" s="90" t="s">
        <v>108</v>
      </c>
      <c r="C255" s="91" t="s">
        <v>4</v>
      </c>
      <c r="D255" s="92">
        <v>7</v>
      </c>
      <c r="E255" s="92">
        <v>50</v>
      </c>
      <c r="F255" s="92">
        <v>41</v>
      </c>
      <c r="G255" s="3">
        <v>185</v>
      </c>
    </row>
    <row r="256" spans="1:7" ht="12.75" hidden="1">
      <c r="A256" s="149" t="s">
        <v>30</v>
      </c>
      <c r="B256" s="90" t="s">
        <v>108</v>
      </c>
      <c r="C256" s="91" t="s">
        <v>5</v>
      </c>
      <c r="D256" s="92">
        <v>19</v>
      </c>
      <c r="E256" s="92">
        <v>10</v>
      </c>
      <c r="F256" s="92">
        <v>15</v>
      </c>
      <c r="G256" s="3">
        <v>186</v>
      </c>
    </row>
    <row r="257" spans="1:7" ht="12.75" hidden="1">
      <c r="A257" s="149" t="s">
        <v>30</v>
      </c>
      <c r="B257" s="90" t="s">
        <v>7</v>
      </c>
      <c r="C257" s="91"/>
      <c r="D257" s="92">
        <v>15</v>
      </c>
      <c r="E257" s="92">
        <v>10</v>
      </c>
      <c r="F257" s="92">
        <v>5</v>
      </c>
      <c r="G257" s="3">
        <v>187</v>
      </c>
    </row>
    <row r="258" spans="1:7" ht="12.75" hidden="1">
      <c r="A258" s="149" t="s">
        <v>30</v>
      </c>
      <c r="B258" s="90" t="s">
        <v>8</v>
      </c>
      <c r="C258" s="91"/>
      <c r="D258" s="92">
        <v>25</v>
      </c>
      <c r="E258" s="92">
        <v>20</v>
      </c>
      <c r="F258" s="92">
        <v>21</v>
      </c>
      <c r="G258" s="3">
        <v>188</v>
      </c>
    </row>
    <row r="259" spans="1:7" ht="12.75" hidden="1">
      <c r="A259" s="149" t="s">
        <v>30</v>
      </c>
      <c r="B259" s="90" t="s">
        <v>9</v>
      </c>
      <c r="C259" s="91"/>
      <c r="D259" s="92"/>
      <c r="E259" s="92">
        <v>1</v>
      </c>
      <c r="F259" s="92"/>
      <c r="G259" s="3">
        <v>189</v>
      </c>
    </row>
    <row r="260" spans="1:7" ht="12.75" hidden="1">
      <c r="A260" s="149" t="s">
        <v>30</v>
      </c>
      <c r="B260" s="90" t="s">
        <v>109</v>
      </c>
      <c r="C260" s="91" t="s">
        <v>4</v>
      </c>
      <c r="D260" s="92">
        <v>7</v>
      </c>
      <c r="E260" s="92">
        <v>30</v>
      </c>
      <c r="F260" s="92">
        <v>82</v>
      </c>
      <c r="G260" s="3">
        <v>190</v>
      </c>
    </row>
    <row r="261" spans="1:7" ht="12.75" hidden="1">
      <c r="A261" s="149" t="s">
        <v>30</v>
      </c>
      <c r="B261" s="90" t="s">
        <v>109</v>
      </c>
      <c r="C261" s="91" t="s">
        <v>5</v>
      </c>
      <c r="D261" s="92"/>
      <c r="E261" s="92">
        <v>5</v>
      </c>
      <c r="F261" s="92"/>
      <c r="G261" s="3">
        <v>191</v>
      </c>
    </row>
    <row r="262" spans="1:7" ht="12.75" hidden="1">
      <c r="A262" s="149" t="s">
        <v>30</v>
      </c>
      <c r="B262" s="90" t="s">
        <v>110</v>
      </c>
      <c r="C262" s="91" t="s">
        <v>4</v>
      </c>
      <c r="D262" s="92">
        <v>7</v>
      </c>
      <c r="E262" s="92">
        <v>30</v>
      </c>
      <c r="F262" s="92">
        <v>56</v>
      </c>
      <c r="G262" s="3">
        <v>192</v>
      </c>
    </row>
    <row r="263" spans="1:7" ht="12.75" hidden="1">
      <c r="A263" s="149" t="s">
        <v>30</v>
      </c>
      <c r="B263" s="90" t="s">
        <v>110</v>
      </c>
      <c r="C263" s="91" t="s">
        <v>5</v>
      </c>
      <c r="D263" s="92"/>
      <c r="E263" s="92">
        <v>5</v>
      </c>
      <c r="F263" s="92">
        <v>14</v>
      </c>
      <c r="G263" s="3">
        <v>193</v>
      </c>
    </row>
    <row r="264" spans="1:7" ht="12.75" hidden="1">
      <c r="A264" s="149" t="s">
        <v>30</v>
      </c>
      <c r="B264" s="90" t="s">
        <v>111</v>
      </c>
      <c r="C264" s="91" t="s">
        <v>4</v>
      </c>
      <c r="D264" s="92"/>
      <c r="E264" s="92"/>
      <c r="F264" s="92"/>
      <c r="G264" s="3">
        <v>194</v>
      </c>
    </row>
    <row r="265" spans="1:7" ht="12.75" hidden="1">
      <c r="A265" s="150" t="s">
        <v>30</v>
      </c>
      <c r="B265" s="90" t="s">
        <v>111</v>
      </c>
      <c r="C265" s="91" t="s">
        <v>5</v>
      </c>
      <c r="D265" s="92">
        <v>17</v>
      </c>
      <c r="E265" s="92">
        <v>20</v>
      </c>
      <c r="F265" s="92">
        <v>14</v>
      </c>
      <c r="G265" s="3">
        <v>195</v>
      </c>
    </row>
    <row r="266" spans="1:7" ht="12.75" hidden="1">
      <c r="A266" s="148" t="s">
        <v>31</v>
      </c>
      <c r="B266" s="90" t="s">
        <v>107</v>
      </c>
      <c r="C266" s="91" t="s">
        <v>4</v>
      </c>
      <c r="D266" s="92"/>
      <c r="E266" s="92"/>
      <c r="F266" s="92"/>
      <c r="G266" s="3">
        <v>261</v>
      </c>
    </row>
    <row r="267" spans="1:7" ht="12.75" hidden="1">
      <c r="A267" s="149" t="s">
        <v>31</v>
      </c>
      <c r="B267" s="90" t="s">
        <v>107</v>
      </c>
      <c r="C267" s="91" t="s">
        <v>5</v>
      </c>
      <c r="D267" s="92"/>
      <c r="E267" s="92"/>
      <c r="F267" s="92"/>
      <c r="G267" s="3">
        <v>262</v>
      </c>
    </row>
    <row r="268" spans="1:7" ht="12.75" hidden="1">
      <c r="A268" s="149" t="s">
        <v>31</v>
      </c>
      <c r="B268" s="90" t="s">
        <v>108</v>
      </c>
      <c r="C268" s="91" t="s">
        <v>4</v>
      </c>
      <c r="D268" s="92">
        <v>216</v>
      </c>
      <c r="E268" s="92">
        <v>200</v>
      </c>
      <c r="F268" s="92">
        <v>194</v>
      </c>
      <c r="G268" s="3">
        <v>263</v>
      </c>
    </row>
    <row r="269" spans="1:7" ht="12.75" hidden="1">
      <c r="A269" s="149" t="s">
        <v>31</v>
      </c>
      <c r="B269" s="90" t="s">
        <v>108</v>
      </c>
      <c r="C269" s="91" t="s">
        <v>5</v>
      </c>
      <c r="D269" s="92"/>
      <c r="E269" s="92"/>
      <c r="F269" s="92"/>
      <c r="G269" s="3">
        <v>264</v>
      </c>
    </row>
    <row r="270" spans="1:7" ht="12.75" hidden="1">
      <c r="A270" s="149" t="s">
        <v>31</v>
      </c>
      <c r="B270" s="90" t="s">
        <v>7</v>
      </c>
      <c r="C270" s="91"/>
      <c r="D270" s="92"/>
      <c r="E270" s="92"/>
      <c r="F270" s="92"/>
      <c r="G270" s="3">
        <v>265</v>
      </c>
    </row>
    <row r="271" spans="1:7" ht="12.75" hidden="1">
      <c r="A271" s="149" t="s">
        <v>31</v>
      </c>
      <c r="B271" s="90" t="s">
        <v>8</v>
      </c>
      <c r="C271" s="91"/>
      <c r="D271" s="92"/>
      <c r="E271" s="92"/>
      <c r="F271" s="92">
        <v>13</v>
      </c>
      <c r="G271" s="3">
        <v>266</v>
      </c>
    </row>
    <row r="272" spans="1:7" ht="12.75" hidden="1">
      <c r="A272" s="149" t="s">
        <v>31</v>
      </c>
      <c r="B272" s="90" t="s">
        <v>9</v>
      </c>
      <c r="C272" s="91"/>
      <c r="D272" s="92">
        <v>9</v>
      </c>
      <c r="E272" s="92"/>
      <c r="F272" s="92">
        <v>9</v>
      </c>
      <c r="G272" s="3">
        <v>267</v>
      </c>
    </row>
    <row r="273" spans="1:7" ht="12.75" hidden="1">
      <c r="A273" s="149" t="s">
        <v>31</v>
      </c>
      <c r="B273" s="90" t="s">
        <v>109</v>
      </c>
      <c r="C273" s="91" t="s">
        <v>4</v>
      </c>
      <c r="D273" s="92"/>
      <c r="E273" s="92"/>
      <c r="F273" s="92"/>
      <c r="G273" s="3">
        <v>268</v>
      </c>
    </row>
    <row r="274" spans="1:7" ht="12.75" hidden="1">
      <c r="A274" s="149" t="s">
        <v>31</v>
      </c>
      <c r="B274" s="90" t="s">
        <v>109</v>
      </c>
      <c r="C274" s="91" t="s">
        <v>5</v>
      </c>
      <c r="D274" s="92"/>
      <c r="E274" s="92"/>
      <c r="F274" s="92"/>
      <c r="G274" s="3">
        <v>269</v>
      </c>
    </row>
    <row r="275" spans="1:7" ht="12.75" hidden="1">
      <c r="A275" s="149" t="s">
        <v>31</v>
      </c>
      <c r="B275" s="90" t="s">
        <v>110</v>
      </c>
      <c r="C275" s="91" t="s">
        <v>4</v>
      </c>
      <c r="D275" s="92"/>
      <c r="E275" s="92"/>
      <c r="F275" s="92"/>
      <c r="G275" s="3">
        <v>270</v>
      </c>
    </row>
    <row r="276" spans="1:7" ht="12.75" hidden="1">
      <c r="A276" s="149" t="s">
        <v>31</v>
      </c>
      <c r="B276" s="90" t="s">
        <v>110</v>
      </c>
      <c r="C276" s="91" t="s">
        <v>5</v>
      </c>
      <c r="D276" s="92"/>
      <c r="E276" s="92"/>
      <c r="F276" s="92"/>
      <c r="G276" s="3">
        <v>271</v>
      </c>
    </row>
    <row r="277" spans="1:7" ht="12.75" hidden="1">
      <c r="A277" s="149" t="s">
        <v>31</v>
      </c>
      <c r="B277" s="90" t="s">
        <v>111</v>
      </c>
      <c r="C277" s="91" t="s">
        <v>4</v>
      </c>
      <c r="D277" s="92"/>
      <c r="E277" s="92">
        <v>200</v>
      </c>
      <c r="F277" s="92"/>
      <c r="G277" s="3">
        <v>272</v>
      </c>
    </row>
    <row r="278" spans="1:7" ht="12.75" hidden="1">
      <c r="A278" s="150" t="s">
        <v>31</v>
      </c>
      <c r="B278" s="90" t="s">
        <v>111</v>
      </c>
      <c r="C278" s="91" t="s">
        <v>5</v>
      </c>
      <c r="D278" s="92"/>
      <c r="E278" s="92"/>
      <c r="F278" s="92"/>
      <c r="G278" s="3">
        <v>273</v>
      </c>
    </row>
    <row r="279" spans="1:7" ht="12.75" hidden="1">
      <c r="A279" s="148" t="s">
        <v>32</v>
      </c>
      <c r="B279" s="90" t="s">
        <v>107</v>
      </c>
      <c r="C279" s="91" t="s">
        <v>4</v>
      </c>
      <c r="D279" s="92">
        <v>84</v>
      </c>
      <c r="E279" s="92">
        <v>70</v>
      </c>
      <c r="F279" s="92">
        <v>65</v>
      </c>
      <c r="G279" s="3">
        <v>274</v>
      </c>
    </row>
    <row r="280" spans="1:7" ht="12.75" hidden="1">
      <c r="A280" s="149" t="s">
        <v>32</v>
      </c>
      <c r="B280" s="90" t="s">
        <v>107</v>
      </c>
      <c r="C280" s="91" t="s">
        <v>5</v>
      </c>
      <c r="D280" s="92">
        <v>14</v>
      </c>
      <c r="E280" s="92">
        <v>18</v>
      </c>
      <c r="F280" s="92">
        <v>25</v>
      </c>
      <c r="G280" s="3">
        <v>275</v>
      </c>
    </row>
    <row r="281" spans="1:7" ht="12.75" hidden="1">
      <c r="A281" s="149" t="s">
        <v>32</v>
      </c>
      <c r="B281" s="90" t="s">
        <v>108</v>
      </c>
      <c r="C281" s="91" t="s">
        <v>4</v>
      </c>
      <c r="D281" s="92">
        <v>78</v>
      </c>
      <c r="E281" s="92">
        <v>90</v>
      </c>
      <c r="F281" s="92">
        <v>78</v>
      </c>
      <c r="G281" s="3">
        <v>276</v>
      </c>
    </row>
    <row r="282" spans="1:7" ht="12.75" hidden="1">
      <c r="A282" s="149" t="s">
        <v>32</v>
      </c>
      <c r="B282" s="90" t="s">
        <v>108</v>
      </c>
      <c r="C282" s="91" t="s">
        <v>5</v>
      </c>
      <c r="D282" s="92">
        <v>1</v>
      </c>
      <c r="E282" s="92">
        <v>2</v>
      </c>
      <c r="F282" s="92">
        <v>1</v>
      </c>
      <c r="G282" s="3">
        <v>277</v>
      </c>
    </row>
    <row r="283" spans="1:7" ht="12.75" hidden="1">
      <c r="A283" s="149" t="s">
        <v>32</v>
      </c>
      <c r="B283" s="90" t="s">
        <v>7</v>
      </c>
      <c r="C283" s="91"/>
      <c r="D283" s="92"/>
      <c r="E283" s="92">
        <v>0</v>
      </c>
      <c r="F283" s="92"/>
      <c r="G283" s="3">
        <v>278</v>
      </c>
    </row>
    <row r="284" spans="1:7" ht="12.75" hidden="1">
      <c r="A284" s="149" t="s">
        <v>32</v>
      </c>
      <c r="B284" s="90" t="s">
        <v>8</v>
      </c>
      <c r="C284" s="91"/>
      <c r="D284" s="92">
        <v>7</v>
      </c>
      <c r="E284" s="92">
        <v>10</v>
      </c>
      <c r="F284" s="92">
        <v>9</v>
      </c>
      <c r="G284" s="3">
        <v>279</v>
      </c>
    </row>
    <row r="285" spans="1:7" ht="12.75" hidden="1">
      <c r="A285" s="149" t="s">
        <v>32</v>
      </c>
      <c r="B285" s="90" t="s">
        <v>9</v>
      </c>
      <c r="C285" s="91"/>
      <c r="D285" s="92">
        <v>15</v>
      </c>
      <c r="E285" s="92">
        <v>10</v>
      </c>
      <c r="F285" s="92">
        <v>10</v>
      </c>
      <c r="G285" s="3">
        <v>280</v>
      </c>
    </row>
    <row r="286" spans="1:7" ht="12.75" hidden="1">
      <c r="A286" s="149" t="s">
        <v>32</v>
      </c>
      <c r="B286" s="90" t="s">
        <v>109</v>
      </c>
      <c r="C286" s="91" t="s">
        <v>4</v>
      </c>
      <c r="D286" s="92"/>
      <c r="E286" s="92">
        <v>48</v>
      </c>
      <c r="F286" s="92">
        <v>15</v>
      </c>
      <c r="G286" s="3">
        <v>281</v>
      </c>
    </row>
    <row r="287" spans="1:7" ht="12.75" hidden="1">
      <c r="A287" s="149" t="s">
        <v>32</v>
      </c>
      <c r="B287" s="90" t="s">
        <v>109</v>
      </c>
      <c r="C287" s="91" t="s">
        <v>5</v>
      </c>
      <c r="D287" s="92"/>
      <c r="E287" s="92">
        <v>8</v>
      </c>
      <c r="F287" s="92"/>
      <c r="G287" s="3">
        <v>282</v>
      </c>
    </row>
    <row r="288" spans="1:7" ht="12.75" hidden="1">
      <c r="A288" s="149" t="s">
        <v>32</v>
      </c>
      <c r="B288" s="90" t="s">
        <v>110</v>
      </c>
      <c r="C288" s="91" t="s">
        <v>4</v>
      </c>
      <c r="D288" s="92"/>
      <c r="E288" s="92">
        <v>27</v>
      </c>
      <c r="F288" s="92">
        <v>1</v>
      </c>
      <c r="G288" s="3">
        <v>283</v>
      </c>
    </row>
    <row r="289" spans="1:7" ht="12.75" hidden="1">
      <c r="A289" s="149" t="s">
        <v>32</v>
      </c>
      <c r="B289" s="90" t="s">
        <v>110</v>
      </c>
      <c r="C289" s="91" t="s">
        <v>5</v>
      </c>
      <c r="D289" s="92"/>
      <c r="E289" s="92">
        <v>8</v>
      </c>
      <c r="F289" s="92">
        <v>1</v>
      </c>
      <c r="G289" s="3">
        <v>284</v>
      </c>
    </row>
    <row r="290" spans="1:7" ht="12.75" hidden="1">
      <c r="A290" s="149" t="s">
        <v>32</v>
      </c>
      <c r="B290" s="90" t="s">
        <v>111</v>
      </c>
      <c r="C290" s="91" t="s">
        <v>4</v>
      </c>
      <c r="D290" s="92"/>
      <c r="E290" s="92">
        <v>0</v>
      </c>
      <c r="F290" s="92"/>
      <c r="G290" s="3">
        <v>285</v>
      </c>
    </row>
    <row r="291" spans="1:7" ht="12.75" hidden="1">
      <c r="A291" s="150" t="s">
        <v>32</v>
      </c>
      <c r="B291" s="90" t="s">
        <v>111</v>
      </c>
      <c r="C291" s="91" t="s">
        <v>5</v>
      </c>
      <c r="D291" s="92"/>
      <c r="E291" s="92">
        <v>0</v>
      </c>
      <c r="F291" s="92"/>
      <c r="G291" s="3">
        <v>286</v>
      </c>
    </row>
    <row r="292" spans="1:7" ht="12.75" hidden="1">
      <c r="A292" s="148" t="s">
        <v>33</v>
      </c>
      <c r="B292" s="90" t="s">
        <v>107</v>
      </c>
      <c r="C292" s="91" t="s">
        <v>4</v>
      </c>
      <c r="D292" s="92">
        <v>57</v>
      </c>
      <c r="E292" s="92"/>
      <c r="F292" s="92">
        <v>54</v>
      </c>
      <c r="G292" s="3">
        <v>287</v>
      </c>
    </row>
    <row r="293" spans="1:7" ht="12.75" hidden="1">
      <c r="A293" s="149" t="s">
        <v>33</v>
      </c>
      <c r="B293" s="90" t="s">
        <v>107</v>
      </c>
      <c r="C293" s="91" t="s">
        <v>5</v>
      </c>
      <c r="D293" s="92">
        <v>66</v>
      </c>
      <c r="E293" s="92"/>
      <c r="F293" s="92">
        <v>37</v>
      </c>
      <c r="G293" s="3">
        <v>288</v>
      </c>
    </row>
    <row r="294" spans="1:7" ht="12.75" hidden="1">
      <c r="A294" s="149" t="s">
        <v>33</v>
      </c>
      <c r="B294" s="90" t="s">
        <v>108</v>
      </c>
      <c r="C294" s="91" t="s">
        <v>4</v>
      </c>
      <c r="D294" s="92">
        <v>325</v>
      </c>
      <c r="E294" s="92"/>
      <c r="F294" s="92">
        <v>306</v>
      </c>
      <c r="G294" s="3">
        <v>289</v>
      </c>
    </row>
    <row r="295" spans="1:7" ht="12.75" hidden="1">
      <c r="A295" s="149" t="s">
        <v>33</v>
      </c>
      <c r="B295" s="90" t="s">
        <v>108</v>
      </c>
      <c r="C295" s="91" t="s">
        <v>5</v>
      </c>
      <c r="D295" s="92">
        <v>41</v>
      </c>
      <c r="E295" s="92"/>
      <c r="F295" s="92">
        <v>24</v>
      </c>
      <c r="G295" s="3">
        <v>290</v>
      </c>
    </row>
    <row r="296" spans="1:7" ht="12.75" hidden="1">
      <c r="A296" s="149" t="s">
        <v>33</v>
      </c>
      <c r="B296" s="90" t="s">
        <v>7</v>
      </c>
      <c r="C296" s="91"/>
      <c r="D296" s="92">
        <v>3</v>
      </c>
      <c r="E296" s="92"/>
      <c r="F296" s="92">
        <v>1</v>
      </c>
      <c r="G296" s="3">
        <v>291</v>
      </c>
    </row>
    <row r="297" spans="1:7" ht="12.75" hidden="1">
      <c r="A297" s="149" t="s">
        <v>33</v>
      </c>
      <c r="B297" s="90" t="s">
        <v>8</v>
      </c>
      <c r="C297" s="91"/>
      <c r="D297" s="92">
        <v>16</v>
      </c>
      <c r="E297" s="92"/>
      <c r="F297" s="92">
        <v>22</v>
      </c>
      <c r="G297" s="3">
        <v>292</v>
      </c>
    </row>
    <row r="298" spans="1:7" ht="12.75" hidden="1">
      <c r="A298" s="149" t="s">
        <v>33</v>
      </c>
      <c r="B298" s="90" t="s">
        <v>9</v>
      </c>
      <c r="C298" s="91"/>
      <c r="D298" s="92">
        <v>3</v>
      </c>
      <c r="E298" s="92"/>
      <c r="F298" s="92">
        <v>4</v>
      </c>
      <c r="G298" s="3">
        <v>293</v>
      </c>
    </row>
    <row r="299" spans="1:7" ht="12.75" hidden="1">
      <c r="A299" s="149" t="s">
        <v>33</v>
      </c>
      <c r="B299" s="90" t="s">
        <v>109</v>
      </c>
      <c r="C299" s="91" t="s">
        <v>4</v>
      </c>
      <c r="D299" s="92"/>
      <c r="E299" s="92">
        <v>0</v>
      </c>
      <c r="F299" s="92"/>
      <c r="G299" s="3">
        <v>294</v>
      </c>
    </row>
    <row r="300" spans="1:7" ht="12.75" hidden="1">
      <c r="A300" s="149" t="s">
        <v>33</v>
      </c>
      <c r="B300" s="90" t="s">
        <v>109</v>
      </c>
      <c r="C300" s="91" t="s">
        <v>5</v>
      </c>
      <c r="D300" s="92"/>
      <c r="E300" s="92">
        <v>0</v>
      </c>
      <c r="F300" s="92"/>
      <c r="G300" s="3">
        <v>295</v>
      </c>
    </row>
    <row r="301" spans="1:7" ht="12.75" hidden="1">
      <c r="A301" s="149" t="s">
        <v>33</v>
      </c>
      <c r="B301" s="90" t="s">
        <v>110</v>
      </c>
      <c r="C301" s="91" t="s">
        <v>4</v>
      </c>
      <c r="D301" s="92"/>
      <c r="E301" s="92">
        <v>0</v>
      </c>
      <c r="F301" s="92"/>
      <c r="G301" s="3">
        <v>296</v>
      </c>
    </row>
    <row r="302" spans="1:7" ht="12.75" hidden="1">
      <c r="A302" s="149" t="s">
        <v>33</v>
      </c>
      <c r="B302" s="90" t="s">
        <v>110</v>
      </c>
      <c r="C302" s="91" t="s">
        <v>5</v>
      </c>
      <c r="D302" s="92"/>
      <c r="E302" s="92">
        <v>0</v>
      </c>
      <c r="F302" s="92"/>
      <c r="G302" s="3">
        <v>297</v>
      </c>
    </row>
    <row r="303" spans="1:7" ht="12.75" hidden="1">
      <c r="A303" s="149" t="s">
        <v>33</v>
      </c>
      <c r="B303" s="90" t="s">
        <v>111</v>
      </c>
      <c r="C303" s="91" t="s">
        <v>4</v>
      </c>
      <c r="D303" s="92"/>
      <c r="E303" s="92">
        <v>0</v>
      </c>
      <c r="F303" s="92"/>
      <c r="G303" s="3">
        <v>298</v>
      </c>
    </row>
    <row r="304" spans="1:7" ht="12.75" hidden="1">
      <c r="A304" s="150" t="s">
        <v>33</v>
      </c>
      <c r="B304" s="90" t="s">
        <v>111</v>
      </c>
      <c r="C304" s="91" t="s">
        <v>5</v>
      </c>
      <c r="D304" s="92"/>
      <c r="E304" s="92">
        <v>0</v>
      </c>
      <c r="F304" s="92"/>
      <c r="G304" s="3">
        <v>299</v>
      </c>
    </row>
    <row r="305" spans="1:7" ht="12.75" hidden="1">
      <c r="A305" s="148" t="s">
        <v>34</v>
      </c>
      <c r="B305" s="90" t="s">
        <v>107</v>
      </c>
      <c r="C305" s="91" t="s">
        <v>4</v>
      </c>
      <c r="D305" s="92"/>
      <c r="E305" s="92"/>
      <c r="F305" s="92"/>
      <c r="G305" s="3">
        <v>300</v>
      </c>
    </row>
    <row r="306" spans="1:7" ht="12.75" hidden="1">
      <c r="A306" s="149" t="s">
        <v>34</v>
      </c>
      <c r="B306" s="90" t="s">
        <v>107</v>
      </c>
      <c r="C306" s="91" t="s">
        <v>5</v>
      </c>
      <c r="D306" s="92"/>
      <c r="E306" s="92"/>
      <c r="F306" s="92"/>
      <c r="G306" s="3">
        <v>301</v>
      </c>
    </row>
    <row r="307" spans="1:7" ht="12.75" hidden="1">
      <c r="A307" s="149" t="s">
        <v>34</v>
      </c>
      <c r="B307" s="90" t="s">
        <v>108</v>
      </c>
      <c r="C307" s="91" t="s">
        <v>4</v>
      </c>
      <c r="D307" s="92">
        <v>270</v>
      </c>
      <c r="E307" s="92">
        <v>193</v>
      </c>
      <c r="F307" s="92">
        <v>217</v>
      </c>
      <c r="G307" s="3">
        <v>302</v>
      </c>
    </row>
    <row r="308" spans="1:7" ht="12.75" hidden="1">
      <c r="A308" s="149" t="s">
        <v>34</v>
      </c>
      <c r="B308" s="90" t="s">
        <v>108</v>
      </c>
      <c r="C308" s="91" t="s">
        <v>5</v>
      </c>
      <c r="D308" s="92">
        <v>80</v>
      </c>
      <c r="E308" s="92">
        <v>116</v>
      </c>
      <c r="F308" s="92">
        <v>102</v>
      </c>
      <c r="G308" s="3">
        <v>303</v>
      </c>
    </row>
    <row r="309" spans="1:7" ht="12.75" hidden="1">
      <c r="A309" s="149" t="s">
        <v>34</v>
      </c>
      <c r="B309" s="90" t="s">
        <v>7</v>
      </c>
      <c r="C309" s="91"/>
      <c r="D309" s="92"/>
      <c r="E309" s="92">
        <v>0</v>
      </c>
      <c r="F309" s="92"/>
      <c r="G309" s="3">
        <v>304</v>
      </c>
    </row>
    <row r="310" spans="1:7" ht="12.75" hidden="1">
      <c r="A310" s="149" t="s">
        <v>34</v>
      </c>
      <c r="B310" s="90" t="s">
        <v>8</v>
      </c>
      <c r="C310" s="91"/>
      <c r="D310" s="92">
        <v>41</v>
      </c>
      <c r="E310" s="92">
        <v>43</v>
      </c>
      <c r="F310" s="92">
        <v>31</v>
      </c>
      <c r="G310" s="3">
        <v>305</v>
      </c>
    </row>
    <row r="311" spans="1:7" ht="12.75" hidden="1">
      <c r="A311" s="149" t="s">
        <v>34</v>
      </c>
      <c r="B311" s="90" t="s">
        <v>9</v>
      </c>
      <c r="C311" s="91"/>
      <c r="D311" s="92">
        <v>13</v>
      </c>
      <c r="E311" s="92">
        <v>15</v>
      </c>
      <c r="F311" s="92">
        <v>10</v>
      </c>
      <c r="G311" s="3">
        <v>306</v>
      </c>
    </row>
    <row r="312" spans="1:7" ht="12.75" hidden="1">
      <c r="A312" s="149" t="s">
        <v>34</v>
      </c>
      <c r="B312" s="90" t="s">
        <v>109</v>
      </c>
      <c r="C312" s="91" t="s">
        <v>4</v>
      </c>
      <c r="D312" s="92"/>
      <c r="E312" s="92">
        <v>0</v>
      </c>
      <c r="F312" s="92"/>
      <c r="G312" s="3">
        <v>307</v>
      </c>
    </row>
    <row r="313" spans="1:7" ht="12.75" hidden="1">
      <c r="A313" s="149" t="s">
        <v>34</v>
      </c>
      <c r="B313" s="90" t="s">
        <v>109</v>
      </c>
      <c r="C313" s="91" t="s">
        <v>5</v>
      </c>
      <c r="D313" s="92"/>
      <c r="E313" s="92">
        <v>0</v>
      </c>
      <c r="F313" s="92"/>
      <c r="G313" s="3">
        <v>308</v>
      </c>
    </row>
    <row r="314" spans="1:7" ht="12.75" hidden="1">
      <c r="A314" s="149" t="s">
        <v>34</v>
      </c>
      <c r="B314" s="90" t="s">
        <v>110</v>
      </c>
      <c r="C314" s="91" t="s">
        <v>4</v>
      </c>
      <c r="D314" s="92"/>
      <c r="E314" s="92"/>
      <c r="F314" s="92"/>
      <c r="G314" s="3">
        <v>309</v>
      </c>
    </row>
    <row r="315" spans="1:7" ht="12.75" hidden="1">
      <c r="A315" s="149" t="s">
        <v>34</v>
      </c>
      <c r="B315" s="90" t="s">
        <v>110</v>
      </c>
      <c r="C315" s="91" t="s">
        <v>5</v>
      </c>
      <c r="D315" s="92"/>
      <c r="E315" s="92"/>
      <c r="F315" s="92"/>
      <c r="G315" s="3">
        <v>310</v>
      </c>
    </row>
    <row r="316" spans="1:7" ht="12.75" hidden="1">
      <c r="A316" s="149" t="s">
        <v>34</v>
      </c>
      <c r="B316" s="90" t="s">
        <v>111</v>
      </c>
      <c r="C316" s="91" t="s">
        <v>4</v>
      </c>
      <c r="D316" s="92"/>
      <c r="E316" s="92">
        <v>0</v>
      </c>
      <c r="F316" s="92"/>
      <c r="G316" s="3">
        <v>311</v>
      </c>
    </row>
    <row r="317" spans="1:7" ht="12.75" hidden="1">
      <c r="A317" s="150" t="s">
        <v>34</v>
      </c>
      <c r="B317" s="90" t="s">
        <v>111</v>
      </c>
      <c r="C317" s="91" t="s">
        <v>5</v>
      </c>
      <c r="D317" s="92"/>
      <c r="E317" s="92">
        <v>0</v>
      </c>
      <c r="F317" s="92"/>
      <c r="G317" s="3">
        <v>312</v>
      </c>
    </row>
    <row r="318" spans="1:7" ht="12.75" hidden="1">
      <c r="A318" s="148" t="s">
        <v>35</v>
      </c>
      <c r="B318" s="90" t="s">
        <v>107</v>
      </c>
      <c r="C318" s="91" t="s">
        <v>4</v>
      </c>
      <c r="D318" s="92">
        <v>13</v>
      </c>
      <c r="E318" s="92">
        <v>35</v>
      </c>
      <c r="F318" s="92">
        <v>27</v>
      </c>
      <c r="G318" s="3">
        <v>313</v>
      </c>
    </row>
    <row r="319" spans="1:7" ht="12.75" hidden="1">
      <c r="A319" s="149" t="s">
        <v>35</v>
      </c>
      <c r="B319" s="90" t="s">
        <v>107</v>
      </c>
      <c r="C319" s="91" t="s">
        <v>5</v>
      </c>
      <c r="D319" s="92">
        <v>3</v>
      </c>
      <c r="E319" s="92">
        <v>8</v>
      </c>
      <c r="F319" s="92">
        <v>3</v>
      </c>
      <c r="G319" s="3">
        <v>314</v>
      </c>
    </row>
    <row r="320" spans="1:7" ht="12.75" hidden="1">
      <c r="A320" s="149" t="s">
        <v>35</v>
      </c>
      <c r="B320" s="90" t="s">
        <v>108</v>
      </c>
      <c r="C320" s="91" t="s">
        <v>4</v>
      </c>
      <c r="D320" s="92">
        <v>38</v>
      </c>
      <c r="E320" s="92">
        <v>55</v>
      </c>
      <c r="F320" s="94">
        <v>31.5</v>
      </c>
      <c r="G320" s="3">
        <v>315</v>
      </c>
    </row>
    <row r="321" spans="1:7" ht="12.75" hidden="1">
      <c r="A321" s="149" t="s">
        <v>35</v>
      </c>
      <c r="B321" s="90" t="s">
        <v>108</v>
      </c>
      <c r="C321" s="91" t="s">
        <v>5</v>
      </c>
      <c r="D321" s="92">
        <v>2</v>
      </c>
      <c r="E321" s="92">
        <v>4</v>
      </c>
      <c r="F321" s="92">
        <v>1</v>
      </c>
      <c r="G321" s="3">
        <v>316</v>
      </c>
    </row>
    <row r="322" spans="1:7" ht="12.75" hidden="1">
      <c r="A322" s="149" t="s">
        <v>35</v>
      </c>
      <c r="B322" s="90" t="s">
        <v>7</v>
      </c>
      <c r="C322" s="91"/>
      <c r="D322" s="92">
        <v>21</v>
      </c>
      <c r="E322" s="92">
        <v>13</v>
      </c>
      <c r="F322" s="92"/>
      <c r="G322" s="3">
        <v>317</v>
      </c>
    </row>
    <row r="323" spans="1:7" ht="12.75" hidden="1">
      <c r="A323" s="149" t="s">
        <v>35</v>
      </c>
      <c r="B323" s="90" t="s">
        <v>8</v>
      </c>
      <c r="C323" s="91"/>
      <c r="D323" s="92">
        <v>5</v>
      </c>
      <c r="E323" s="92">
        <v>17</v>
      </c>
      <c r="F323" s="92"/>
      <c r="G323" s="3">
        <v>318</v>
      </c>
    </row>
    <row r="324" spans="1:7" ht="12.75" hidden="1">
      <c r="A324" s="149" t="s">
        <v>35</v>
      </c>
      <c r="B324" s="90" t="s">
        <v>9</v>
      </c>
      <c r="C324" s="91"/>
      <c r="D324" s="92">
        <v>3</v>
      </c>
      <c r="E324" s="92">
        <v>5</v>
      </c>
      <c r="F324" s="92"/>
      <c r="G324" s="3">
        <v>319</v>
      </c>
    </row>
    <row r="325" spans="1:7" ht="12.75" hidden="1">
      <c r="A325" s="149" t="s">
        <v>35</v>
      </c>
      <c r="B325" s="90" t="s">
        <v>109</v>
      </c>
      <c r="C325" s="91" t="s">
        <v>4</v>
      </c>
      <c r="D325" s="92"/>
      <c r="E325" s="92">
        <v>0</v>
      </c>
      <c r="F325" s="92"/>
      <c r="G325" s="3">
        <v>320</v>
      </c>
    </row>
    <row r="326" spans="1:7" ht="12.75" hidden="1">
      <c r="A326" s="149" t="s">
        <v>35</v>
      </c>
      <c r="B326" s="90" t="s">
        <v>109</v>
      </c>
      <c r="C326" s="91" t="s">
        <v>5</v>
      </c>
      <c r="D326" s="92"/>
      <c r="E326" s="92">
        <v>0</v>
      </c>
      <c r="F326" s="92"/>
      <c r="G326" s="3">
        <v>321</v>
      </c>
    </row>
    <row r="327" spans="1:7" ht="12.75" hidden="1">
      <c r="A327" s="149" t="s">
        <v>35</v>
      </c>
      <c r="B327" s="90" t="s">
        <v>110</v>
      </c>
      <c r="C327" s="91" t="s">
        <v>4</v>
      </c>
      <c r="D327" s="92"/>
      <c r="E327" s="92">
        <v>0</v>
      </c>
      <c r="F327" s="92"/>
      <c r="G327" s="3">
        <v>322</v>
      </c>
    </row>
    <row r="328" spans="1:7" ht="12.75" hidden="1">
      <c r="A328" s="149" t="s">
        <v>35</v>
      </c>
      <c r="B328" s="90" t="s">
        <v>110</v>
      </c>
      <c r="C328" s="91" t="s">
        <v>5</v>
      </c>
      <c r="D328" s="92"/>
      <c r="E328" s="92">
        <v>0</v>
      </c>
      <c r="F328" s="92"/>
      <c r="G328" s="3">
        <v>323</v>
      </c>
    </row>
    <row r="329" spans="1:7" ht="12.75" hidden="1">
      <c r="A329" s="149" t="s">
        <v>35</v>
      </c>
      <c r="B329" s="90" t="s">
        <v>111</v>
      </c>
      <c r="C329" s="91" t="s">
        <v>4</v>
      </c>
      <c r="D329" s="92"/>
      <c r="E329" s="92">
        <v>0</v>
      </c>
      <c r="F329" s="92"/>
      <c r="G329" s="3">
        <v>324</v>
      </c>
    </row>
    <row r="330" spans="1:7" ht="12.75" hidden="1">
      <c r="A330" s="150" t="s">
        <v>35</v>
      </c>
      <c r="B330" s="90" t="s">
        <v>111</v>
      </c>
      <c r="C330" s="91" t="s">
        <v>5</v>
      </c>
      <c r="D330" s="92"/>
      <c r="E330" s="92">
        <v>0</v>
      </c>
      <c r="F330" s="92"/>
      <c r="G330" s="3">
        <v>325</v>
      </c>
    </row>
    <row r="331" spans="1:7" ht="12.75" hidden="1">
      <c r="A331" s="148" t="s">
        <v>36</v>
      </c>
      <c r="B331" s="90" t="s">
        <v>107</v>
      </c>
      <c r="C331" s="91" t="s">
        <v>4</v>
      </c>
      <c r="D331" s="92"/>
      <c r="E331" s="92"/>
      <c r="F331" s="92"/>
      <c r="G331" s="3">
        <v>326</v>
      </c>
    </row>
    <row r="332" spans="1:7" ht="12.75" hidden="1">
      <c r="A332" s="149" t="s">
        <v>36</v>
      </c>
      <c r="B332" s="90" t="s">
        <v>107</v>
      </c>
      <c r="C332" s="91" t="s">
        <v>5</v>
      </c>
      <c r="D332" s="92"/>
      <c r="E332" s="92"/>
      <c r="F332" s="92"/>
      <c r="G332" s="3">
        <v>327</v>
      </c>
    </row>
    <row r="333" spans="1:7" ht="12.75" hidden="1">
      <c r="A333" s="149" t="s">
        <v>36</v>
      </c>
      <c r="B333" s="90" t="s">
        <v>108</v>
      </c>
      <c r="C333" s="91" t="s">
        <v>4</v>
      </c>
      <c r="D333" s="92">
        <v>48</v>
      </c>
      <c r="E333" s="92">
        <v>60</v>
      </c>
      <c r="F333" s="92">
        <v>58</v>
      </c>
      <c r="G333" s="3">
        <v>328</v>
      </c>
    </row>
    <row r="334" spans="1:7" ht="12.75" hidden="1">
      <c r="A334" s="149" t="s">
        <v>36</v>
      </c>
      <c r="B334" s="90" t="s">
        <v>108</v>
      </c>
      <c r="C334" s="91" t="s">
        <v>5</v>
      </c>
      <c r="D334" s="92"/>
      <c r="E334" s="92"/>
      <c r="F334" s="92"/>
      <c r="G334" s="3">
        <v>329</v>
      </c>
    </row>
    <row r="335" spans="1:7" ht="12.75" hidden="1">
      <c r="A335" s="149" t="s">
        <v>36</v>
      </c>
      <c r="B335" s="90" t="s">
        <v>7</v>
      </c>
      <c r="C335" s="91"/>
      <c r="D335" s="92"/>
      <c r="E335" s="92"/>
      <c r="F335" s="92"/>
      <c r="G335" s="3">
        <v>330</v>
      </c>
    </row>
    <row r="336" spans="1:7" ht="12.75" hidden="1">
      <c r="A336" s="149" t="s">
        <v>36</v>
      </c>
      <c r="B336" s="90" t="s">
        <v>8</v>
      </c>
      <c r="C336" s="91"/>
      <c r="D336" s="92"/>
      <c r="E336" s="92"/>
      <c r="F336" s="92"/>
      <c r="G336" s="3">
        <v>331</v>
      </c>
    </row>
    <row r="337" spans="1:7" ht="12.75" hidden="1">
      <c r="A337" s="149" t="s">
        <v>36</v>
      </c>
      <c r="B337" s="90" t="s">
        <v>9</v>
      </c>
      <c r="C337" s="91"/>
      <c r="D337" s="92"/>
      <c r="E337" s="92"/>
      <c r="F337" s="92"/>
      <c r="G337" s="3">
        <v>332</v>
      </c>
    </row>
    <row r="338" spans="1:7" ht="12.75" hidden="1">
      <c r="A338" s="149" t="s">
        <v>36</v>
      </c>
      <c r="B338" s="90" t="s">
        <v>109</v>
      </c>
      <c r="C338" s="91" t="s">
        <v>4</v>
      </c>
      <c r="D338" s="92"/>
      <c r="E338" s="92"/>
      <c r="F338" s="92"/>
      <c r="G338" s="3">
        <v>333</v>
      </c>
    </row>
    <row r="339" spans="1:7" ht="12.75" hidden="1">
      <c r="A339" s="149" t="s">
        <v>36</v>
      </c>
      <c r="B339" s="90" t="s">
        <v>109</v>
      </c>
      <c r="C339" s="91" t="s">
        <v>5</v>
      </c>
      <c r="D339" s="92"/>
      <c r="E339" s="92"/>
      <c r="F339" s="92"/>
      <c r="G339" s="3">
        <v>334</v>
      </c>
    </row>
    <row r="340" spans="1:7" ht="12.75" hidden="1">
      <c r="A340" s="149" t="s">
        <v>36</v>
      </c>
      <c r="B340" s="90" t="s">
        <v>110</v>
      </c>
      <c r="C340" s="91" t="s">
        <v>4</v>
      </c>
      <c r="D340" s="92"/>
      <c r="E340" s="92"/>
      <c r="F340" s="92"/>
      <c r="G340" s="3">
        <v>335</v>
      </c>
    </row>
    <row r="341" spans="1:7" ht="12.75" hidden="1">
      <c r="A341" s="149" t="s">
        <v>36</v>
      </c>
      <c r="B341" s="90" t="s">
        <v>110</v>
      </c>
      <c r="C341" s="91" t="s">
        <v>5</v>
      </c>
      <c r="D341" s="92"/>
      <c r="E341" s="92"/>
      <c r="F341" s="92"/>
      <c r="G341" s="3">
        <v>336</v>
      </c>
    </row>
    <row r="342" spans="1:7" ht="12.75" hidden="1">
      <c r="A342" s="149" t="s">
        <v>36</v>
      </c>
      <c r="B342" s="90" t="s">
        <v>111</v>
      </c>
      <c r="C342" s="91" t="s">
        <v>4</v>
      </c>
      <c r="D342" s="92"/>
      <c r="E342" s="92">
        <v>50</v>
      </c>
      <c r="F342" s="92"/>
      <c r="G342" s="3">
        <v>337</v>
      </c>
    </row>
    <row r="343" spans="1:7" ht="12.75" hidden="1">
      <c r="A343" s="150" t="s">
        <v>36</v>
      </c>
      <c r="B343" s="90" t="s">
        <v>111</v>
      </c>
      <c r="C343" s="91" t="s">
        <v>5</v>
      </c>
      <c r="D343" s="92"/>
      <c r="E343" s="92"/>
      <c r="F343" s="92"/>
      <c r="G343" s="3">
        <v>338</v>
      </c>
    </row>
    <row r="344" spans="1:7" ht="12.75" hidden="1">
      <c r="A344" s="148" t="s">
        <v>106</v>
      </c>
      <c r="B344" s="90" t="s">
        <v>107</v>
      </c>
      <c r="C344" s="91" t="s">
        <v>4</v>
      </c>
      <c r="D344" s="92">
        <v>223</v>
      </c>
      <c r="E344" s="92">
        <v>280</v>
      </c>
      <c r="F344" s="92">
        <v>265</v>
      </c>
      <c r="G344" s="3">
        <v>339</v>
      </c>
    </row>
    <row r="345" spans="1:7" ht="12.75" hidden="1">
      <c r="A345" s="149" t="s">
        <v>106</v>
      </c>
      <c r="B345" s="90" t="s">
        <v>107</v>
      </c>
      <c r="C345" s="91" t="s">
        <v>5</v>
      </c>
      <c r="D345" s="92">
        <v>161</v>
      </c>
      <c r="E345" s="92">
        <v>100</v>
      </c>
      <c r="F345" s="92">
        <v>117</v>
      </c>
      <c r="G345" s="3">
        <v>340</v>
      </c>
    </row>
    <row r="346" spans="1:7" ht="12.75" hidden="1">
      <c r="A346" s="149" t="s">
        <v>106</v>
      </c>
      <c r="B346" s="90" t="s">
        <v>108</v>
      </c>
      <c r="C346" s="91" t="s">
        <v>4</v>
      </c>
      <c r="D346" s="92"/>
      <c r="E346" s="92">
        <v>0</v>
      </c>
      <c r="F346" s="92"/>
      <c r="G346" s="3">
        <v>341</v>
      </c>
    </row>
    <row r="347" spans="1:7" ht="12.75" hidden="1">
      <c r="A347" s="149" t="s">
        <v>106</v>
      </c>
      <c r="B347" s="90" t="s">
        <v>108</v>
      </c>
      <c r="C347" s="91" t="s">
        <v>5</v>
      </c>
      <c r="D347" s="92"/>
      <c r="E347" s="92">
        <v>0</v>
      </c>
      <c r="F347" s="92"/>
      <c r="G347" s="3">
        <v>342</v>
      </c>
    </row>
    <row r="348" spans="1:7" ht="12.75" hidden="1">
      <c r="A348" s="149" t="s">
        <v>106</v>
      </c>
      <c r="B348" s="90" t="s">
        <v>7</v>
      </c>
      <c r="C348" s="91"/>
      <c r="D348" s="92"/>
      <c r="E348" s="92">
        <v>0</v>
      </c>
      <c r="F348" s="92"/>
      <c r="G348" s="3">
        <v>343</v>
      </c>
    </row>
    <row r="349" spans="1:7" ht="12.75" hidden="1">
      <c r="A349" s="149" t="s">
        <v>106</v>
      </c>
      <c r="B349" s="90" t="s">
        <v>8</v>
      </c>
      <c r="C349" s="91"/>
      <c r="D349" s="92"/>
      <c r="E349" s="92">
        <v>0</v>
      </c>
      <c r="F349" s="92"/>
      <c r="G349" s="3">
        <v>344</v>
      </c>
    </row>
    <row r="350" spans="1:7" ht="12.75" hidden="1">
      <c r="A350" s="149" t="s">
        <v>106</v>
      </c>
      <c r="B350" s="90" t="s">
        <v>9</v>
      </c>
      <c r="C350" s="91"/>
      <c r="D350" s="92"/>
      <c r="E350" s="92">
        <v>0</v>
      </c>
      <c r="F350" s="92"/>
      <c r="G350" s="3">
        <v>345</v>
      </c>
    </row>
    <row r="351" spans="1:7" ht="12.75" hidden="1">
      <c r="A351" s="149" t="s">
        <v>106</v>
      </c>
      <c r="B351" s="90" t="s">
        <v>109</v>
      </c>
      <c r="C351" s="91" t="s">
        <v>4</v>
      </c>
      <c r="D351" s="92"/>
      <c r="E351" s="92">
        <v>0</v>
      </c>
      <c r="F351" s="92"/>
      <c r="G351" s="3">
        <v>346</v>
      </c>
    </row>
    <row r="352" spans="1:7" ht="12.75" hidden="1">
      <c r="A352" s="149" t="s">
        <v>106</v>
      </c>
      <c r="B352" s="90" t="s">
        <v>109</v>
      </c>
      <c r="C352" s="91" t="s">
        <v>5</v>
      </c>
      <c r="D352" s="92"/>
      <c r="E352" s="92">
        <v>0</v>
      </c>
      <c r="F352" s="92"/>
      <c r="G352" s="3">
        <v>347</v>
      </c>
    </row>
    <row r="353" spans="1:7" ht="12.75" hidden="1">
      <c r="A353" s="149" t="s">
        <v>106</v>
      </c>
      <c r="B353" s="90" t="s">
        <v>110</v>
      </c>
      <c r="C353" s="91" t="s">
        <v>4</v>
      </c>
      <c r="D353" s="92"/>
      <c r="E353" s="92">
        <v>0</v>
      </c>
      <c r="F353" s="92"/>
      <c r="G353" s="3">
        <v>348</v>
      </c>
    </row>
    <row r="354" spans="1:7" ht="12.75" hidden="1">
      <c r="A354" s="149" t="s">
        <v>106</v>
      </c>
      <c r="B354" s="90" t="s">
        <v>110</v>
      </c>
      <c r="C354" s="91" t="s">
        <v>5</v>
      </c>
      <c r="D354" s="92"/>
      <c r="E354" s="92">
        <v>0</v>
      </c>
      <c r="F354" s="92"/>
      <c r="G354" s="3">
        <v>349</v>
      </c>
    </row>
    <row r="355" spans="1:7" ht="12.75" hidden="1">
      <c r="A355" s="149" t="s">
        <v>106</v>
      </c>
      <c r="B355" s="90" t="s">
        <v>111</v>
      </c>
      <c r="C355" s="91" t="s">
        <v>4</v>
      </c>
      <c r="D355" s="92"/>
      <c r="E355" s="92">
        <v>0</v>
      </c>
      <c r="F355" s="92"/>
      <c r="G355" s="3">
        <v>350</v>
      </c>
    </row>
    <row r="356" spans="1:7" ht="12.75" hidden="1">
      <c r="A356" s="150" t="s">
        <v>106</v>
      </c>
      <c r="B356" s="90" t="s">
        <v>111</v>
      </c>
      <c r="C356" s="91" t="s">
        <v>5</v>
      </c>
      <c r="D356" s="92"/>
      <c r="E356" s="92">
        <v>0</v>
      </c>
      <c r="F356" s="92"/>
      <c r="G356" s="3">
        <v>351</v>
      </c>
    </row>
    <row r="357" spans="1:6" ht="12.75" hidden="1">
      <c r="A357" s="148" t="s">
        <v>38</v>
      </c>
      <c r="B357" s="90" t="s">
        <v>8</v>
      </c>
      <c r="C357" s="91"/>
      <c r="D357" s="92">
        <v>51</v>
      </c>
      <c r="E357" s="92">
        <v>60</v>
      </c>
      <c r="F357" s="92">
        <v>32</v>
      </c>
    </row>
    <row r="358" spans="1:6" ht="12.75" hidden="1">
      <c r="A358" s="150"/>
      <c r="B358" s="90" t="s">
        <v>9</v>
      </c>
      <c r="C358" s="91"/>
      <c r="D358" s="92">
        <v>69</v>
      </c>
      <c r="E358" s="92">
        <v>65</v>
      </c>
      <c r="F358" s="92">
        <v>77</v>
      </c>
    </row>
    <row r="359" spans="1:6" ht="12.75">
      <c r="A359" s="148" t="s">
        <v>153</v>
      </c>
      <c r="B359" s="90" t="s">
        <v>107</v>
      </c>
      <c r="C359" s="91" t="s">
        <v>4</v>
      </c>
      <c r="D359" s="92">
        <f>SUM(D344,D331,D318,D305,D292,D279,D266,D253,D240,D227,D214,D201,D188,D175,D162,D149,D136,D123,D110,D97,D84,D71,D58,D45,D32,D19,D6)</f>
        <v>1595</v>
      </c>
      <c r="E359" s="92">
        <f>SUM(E344,E331,E318,E305,E292,E279,E266,E253,E240,E227,E214,E201,E188,E175,E162,E149,E136,E123,E110,E97,E84,E71,E58,E45,E32,E19,E6)</f>
        <v>1010</v>
      </c>
      <c r="F359" s="92">
        <f>SUM(F344,F331,F318,F305,F292,F279,F266,F253,F240,F227,F214,F201,F188,F175,F162,F149,F136,F123,F110,F97,F84,F71,F58,F45,F32,F19,F6)</f>
        <v>1485</v>
      </c>
    </row>
    <row r="360" spans="1:6" ht="12.75">
      <c r="A360" s="149" t="s">
        <v>115</v>
      </c>
      <c r="B360" s="90" t="s">
        <v>107</v>
      </c>
      <c r="C360" s="91" t="s">
        <v>5</v>
      </c>
      <c r="D360" s="92">
        <f>SUM(D345,D332,D319,D306,D293,D280,D267,D254,D241,D228,D215,D202,D189,D176,D163,D150,D137,D124,D111,D98,D85,D72,D59,D46,D33,D20,D7)</f>
        <v>940</v>
      </c>
      <c r="E360" s="92">
        <f aca="true" t="shared" si="0" ref="E360:F371">SUM(E345,E332,E319,E306,E293,E280,E267,E254,E241,E228,E215,E202,E189,E176,E163,E150,E137,E124,E111,E98,E85,E72,E59,E46,E33,E20,E7)</f>
        <v>330</v>
      </c>
      <c r="F360" s="92">
        <f t="shared" si="0"/>
        <v>781</v>
      </c>
    </row>
    <row r="361" spans="1:6" ht="12.75">
      <c r="A361" s="149" t="s">
        <v>115</v>
      </c>
      <c r="B361" s="90" t="s">
        <v>108</v>
      </c>
      <c r="C361" s="91" t="s">
        <v>4</v>
      </c>
      <c r="D361" s="92">
        <f>SUM(D346,D333,D320,D307,D294,D281,D268,D255,D242,D229,D216,D203,D190,D177,D164,D151,D138,D125,D112,D99,D86,D73,D60,D47,D34,D21,D8)</f>
        <v>4227</v>
      </c>
      <c r="E361" s="92">
        <f t="shared" si="0"/>
        <v>2954</v>
      </c>
      <c r="F361" s="92">
        <f t="shared" si="0"/>
        <v>3961</v>
      </c>
    </row>
    <row r="362" spans="1:6" ht="12.75">
      <c r="A362" s="149" t="s">
        <v>115</v>
      </c>
      <c r="B362" s="90" t="s">
        <v>108</v>
      </c>
      <c r="C362" s="91" t="s">
        <v>5</v>
      </c>
      <c r="D362" s="92">
        <f>SUM(D347,D334,D321,D308,D295,D282,D269,D256,D243,D230,D217,D204,D191,D178,D165,D152,D139,D126,D113,D100,D87,D74,D61,D48,D35,D22,D9)</f>
        <v>425</v>
      </c>
      <c r="E362" s="92">
        <f t="shared" si="0"/>
        <v>246</v>
      </c>
      <c r="F362" s="92">
        <f t="shared" si="0"/>
        <v>444</v>
      </c>
    </row>
    <row r="363" spans="1:6" ht="12.75">
      <c r="A363" s="149" t="s">
        <v>115</v>
      </c>
      <c r="B363" s="90" t="s">
        <v>7</v>
      </c>
      <c r="C363" s="91"/>
      <c r="D363" s="92">
        <f>SUM(D348,D335,D322,D309,D296,D283,D270,D257,D244,D231,D218,D205,D192,D179,D166,D153,D140,D127,D114,D101,D88,D75,D62,D49,D36,D23,D10)</f>
        <v>135</v>
      </c>
      <c r="E363" s="92">
        <f t="shared" si="0"/>
        <v>63</v>
      </c>
      <c r="F363" s="92">
        <f t="shared" si="0"/>
        <v>81</v>
      </c>
    </row>
    <row r="364" spans="1:6" ht="12.75">
      <c r="A364" s="149" t="s">
        <v>115</v>
      </c>
      <c r="B364" s="90" t="s">
        <v>8</v>
      </c>
      <c r="C364" s="91"/>
      <c r="D364" s="92">
        <f aca="true" t="shared" si="1" ref="D364:F365">SUM(D349,D336,D323,D310,D297,D284,D271,D258,D245,D232,D219,D206,D193,D180,D167,D154,D141,D128,D115,D102,D89,D76,D63,D50,D37,D24,D11,D357)</f>
        <v>577</v>
      </c>
      <c r="E364" s="92">
        <f t="shared" si="1"/>
        <v>517</v>
      </c>
      <c r="F364" s="92">
        <f t="shared" si="1"/>
        <v>705</v>
      </c>
    </row>
    <row r="365" spans="1:6" ht="12.75">
      <c r="A365" s="149" t="s">
        <v>115</v>
      </c>
      <c r="B365" s="90" t="s">
        <v>9</v>
      </c>
      <c r="C365" s="91"/>
      <c r="D365" s="92">
        <f t="shared" si="1"/>
        <v>357</v>
      </c>
      <c r="E365" s="92">
        <f t="shared" si="1"/>
        <v>233</v>
      </c>
      <c r="F365" s="92">
        <f t="shared" si="1"/>
        <v>362</v>
      </c>
    </row>
    <row r="366" spans="1:6" ht="12.75">
      <c r="A366" s="149" t="s">
        <v>115</v>
      </c>
      <c r="B366" s="90" t="s">
        <v>109</v>
      </c>
      <c r="C366" s="91" t="s">
        <v>4</v>
      </c>
      <c r="D366" s="92">
        <f aca="true" t="shared" si="2" ref="D366:D371">SUM(D351,D338,D325,D312,D299,D286,D273,D260,D247,D234,D221,D208,D195,D182,D169,D156,D143,D130,D117,D104,D91,D78,D65,D52,D39,D26,D13)</f>
        <v>145</v>
      </c>
      <c r="E366" s="92">
        <f t="shared" si="0"/>
        <v>428</v>
      </c>
      <c r="F366" s="92">
        <f t="shared" si="0"/>
        <v>721</v>
      </c>
    </row>
    <row r="367" spans="1:6" ht="12.75">
      <c r="A367" s="149" t="s">
        <v>115</v>
      </c>
      <c r="B367" s="90" t="s">
        <v>109</v>
      </c>
      <c r="C367" s="91" t="s">
        <v>5</v>
      </c>
      <c r="D367" s="92">
        <f t="shared" si="2"/>
        <v>41</v>
      </c>
      <c r="E367" s="92">
        <f t="shared" si="0"/>
        <v>33</v>
      </c>
      <c r="F367" s="92">
        <f t="shared" si="0"/>
        <v>35</v>
      </c>
    </row>
    <row r="368" spans="1:6" ht="12.75">
      <c r="A368" s="149" t="s">
        <v>115</v>
      </c>
      <c r="B368" s="90" t="s">
        <v>110</v>
      </c>
      <c r="C368" s="91" t="s">
        <v>4</v>
      </c>
      <c r="D368" s="92">
        <f t="shared" si="2"/>
        <v>22</v>
      </c>
      <c r="E368" s="92">
        <f t="shared" si="0"/>
        <v>67</v>
      </c>
      <c r="F368" s="92">
        <f t="shared" si="0"/>
        <v>140</v>
      </c>
    </row>
    <row r="369" spans="1:6" ht="12.75">
      <c r="A369" s="149" t="s">
        <v>115</v>
      </c>
      <c r="B369" s="90" t="s">
        <v>110</v>
      </c>
      <c r="C369" s="91" t="s">
        <v>5</v>
      </c>
      <c r="D369" s="92">
        <f t="shared" si="2"/>
        <v>3</v>
      </c>
      <c r="E369" s="92">
        <f t="shared" si="0"/>
        <v>13</v>
      </c>
      <c r="F369" s="92">
        <f t="shared" si="0"/>
        <v>25</v>
      </c>
    </row>
    <row r="370" spans="1:6" ht="12.75">
      <c r="A370" s="149" t="s">
        <v>115</v>
      </c>
      <c r="B370" s="90" t="s">
        <v>111</v>
      </c>
      <c r="C370" s="91" t="s">
        <v>4</v>
      </c>
      <c r="D370" s="92">
        <f t="shared" si="2"/>
        <v>0</v>
      </c>
      <c r="E370" s="92">
        <f t="shared" si="0"/>
        <v>700</v>
      </c>
      <c r="F370" s="92">
        <f t="shared" si="0"/>
        <v>26</v>
      </c>
    </row>
    <row r="371" spans="1:6" ht="12.75">
      <c r="A371" s="150" t="s">
        <v>115</v>
      </c>
      <c r="B371" s="90" t="s">
        <v>111</v>
      </c>
      <c r="C371" s="91" t="s">
        <v>5</v>
      </c>
      <c r="D371" s="92">
        <f t="shared" si="2"/>
        <v>195</v>
      </c>
      <c r="E371" s="92">
        <f t="shared" si="0"/>
        <v>160</v>
      </c>
      <c r="F371" s="92">
        <f t="shared" si="0"/>
        <v>196</v>
      </c>
    </row>
    <row r="373" spans="4:6" ht="12.75">
      <c r="D373" s="3">
        <f>SUM(D359:D372)</f>
        <v>8662</v>
      </c>
      <c r="E373" s="3">
        <f>SUM(E359:E372)</f>
        <v>6754</v>
      </c>
      <c r="F373" s="3">
        <f>SUM(F359:F372)</f>
        <v>8962</v>
      </c>
    </row>
  </sheetData>
  <sheetProtection/>
  <mergeCells count="29">
    <mergeCell ref="A344:A356"/>
    <mergeCell ref="A240:A252"/>
    <mergeCell ref="A253:A265"/>
    <mergeCell ref="A266:A278"/>
    <mergeCell ref="A359:A371"/>
    <mergeCell ref="A357:A358"/>
    <mergeCell ref="A279:A291"/>
    <mergeCell ref="A292:A304"/>
    <mergeCell ref="A305:A317"/>
    <mergeCell ref="A318:A330"/>
    <mergeCell ref="A331:A343"/>
    <mergeCell ref="A162:A174"/>
    <mergeCell ref="A175:A187"/>
    <mergeCell ref="A188:A200"/>
    <mergeCell ref="A201:A213"/>
    <mergeCell ref="A214:A226"/>
    <mergeCell ref="A227:A239"/>
    <mergeCell ref="A84:A96"/>
    <mergeCell ref="A97:A109"/>
    <mergeCell ref="A110:A122"/>
    <mergeCell ref="A123:A135"/>
    <mergeCell ref="A136:A148"/>
    <mergeCell ref="A149:A161"/>
    <mergeCell ref="A6:A18"/>
    <mergeCell ref="A19:A31"/>
    <mergeCell ref="A32:A44"/>
    <mergeCell ref="A45:A57"/>
    <mergeCell ref="A58:A70"/>
    <mergeCell ref="A71:A83"/>
  </mergeCells>
  <printOptions/>
  <pageMargins left="0.2362204724409449" right="0.03937007874015748" top="0.7480314960629921" bottom="0.35433070866141736" header="0.31496062992125984" footer="0.3149606299212598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"/>
  <dimension ref="A1:K12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63" sqref="A63:IV114"/>
    </sheetView>
  </sheetViews>
  <sheetFormatPr defaultColWidth="9.140625" defaultRowHeight="15"/>
  <cols>
    <col min="1" max="1" width="9.140625" style="3" customWidth="1"/>
    <col min="2" max="2" width="43.57421875" style="3" bestFit="1" customWidth="1"/>
    <col min="3" max="3" width="10.00390625" style="3" customWidth="1"/>
    <col min="4" max="4" width="9.140625" style="3" customWidth="1"/>
    <col min="5" max="5" width="10.57421875" style="3" customWidth="1"/>
    <col min="6" max="8" width="9.140625" style="3" customWidth="1"/>
    <col min="9" max="16384" width="9.140625" style="3" customWidth="1"/>
  </cols>
  <sheetData>
    <row r="1" ht="12.75">
      <c r="A1" s="2" t="s">
        <v>96</v>
      </c>
    </row>
    <row r="3" spans="1:6" ht="15">
      <c r="A3"/>
      <c r="B3"/>
      <c r="F3" s="3" t="s">
        <v>137</v>
      </c>
    </row>
    <row r="4" spans="1:8" ht="15">
      <c r="A4"/>
      <c r="B4"/>
      <c r="C4" s="97" t="s">
        <v>143</v>
      </c>
      <c r="D4" s="97"/>
      <c r="E4" s="97"/>
      <c r="F4" s="97"/>
      <c r="G4" s="97"/>
      <c r="H4" s="97"/>
    </row>
    <row r="5" spans="1:11" ht="12.75">
      <c r="A5" s="23"/>
      <c r="B5" s="23"/>
      <c r="C5" s="151" t="s">
        <v>39</v>
      </c>
      <c r="D5" s="151"/>
      <c r="E5" s="151"/>
      <c r="F5" s="155" t="s">
        <v>40</v>
      </c>
      <c r="G5" s="155"/>
      <c r="H5" s="155"/>
      <c r="I5" s="151" t="s">
        <v>117</v>
      </c>
      <c r="J5" s="151"/>
      <c r="K5" s="151"/>
    </row>
    <row r="6" spans="1:11" ht="90">
      <c r="A6" s="23" t="s">
        <v>0</v>
      </c>
      <c r="B6" s="23" t="s">
        <v>1</v>
      </c>
      <c r="C6" s="24" t="s">
        <v>66</v>
      </c>
      <c r="D6" s="24" t="s">
        <v>103</v>
      </c>
      <c r="E6" s="25" t="s">
        <v>68</v>
      </c>
      <c r="F6" s="24" t="s">
        <v>66</v>
      </c>
      <c r="G6" s="24" t="s">
        <v>67</v>
      </c>
      <c r="H6" s="25" t="s">
        <v>68</v>
      </c>
      <c r="I6" s="24" t="s">
        <v>66</v>
      </c>
      <c r="J6" s="24" t="s">
        <v>103</v>
      </c>
      <c r="K6" s="25" t="s">
        <v>68</v>
      </c>
    </row>
    <row r="7" spans="1:11" ht="12.75" hidden="1">
      <c r="A7" s="152" t="s">
        <v>2</v>
      </c>
      <c r="B7" s="26" t="s">
        <v>3</v>
      </c>
      <c r="C7" s="23"/>
      <c r="D7" s="23"/>
      <c r="E7" s="27"/>
      <c r="F7" s="6"/>
      <c r="G7" s="6"/>
      <c r="H7" s="33"/>
      <c r="I7" s="4"/>
      <c r="J7" s="4"/>
      <c r="K7" s="33">
        <f aca="true" t="shared" si="0" ref="K7:K70">IF(I7*J7&gt;0,IF(I7/J7/12&gt;2,I7/J7/12,""),"")</f>
      </c>
    </row>
    <row r="8" spans="1:11" ht="12.75" hidden="1">
      <c r="A8" s="153"/>
      <c r="B8" s="26" t="s">
        <v>6</v>
      </c>
      <c r="C8" s="28">
        <v>8785</v>
      </c>
      <c r="D8" s="28">
        <v>106</v>
      </c>
      <c r="E8" s="29">
        <v>6.91</v>
      </c>
      <c r="F8" s="6">
        <v>5424</v>
      </c>
      <c r="G8" s="6">
        <v>100</v>
      </c>
      <c r="H8" s="33">
        <f>F8/G8/12</f>
        <v>4.5200000000000005</v>
      </c>
      <c r="I8" s="4">
        <v>62</v>
      </c>
      <c r="J8" s="4">
        <v>117</v>
      </c>
      <c r="K8" s="33">
        <f t="shared" si="0"/>
      </c>
    </row>
    <row r="9" spans="1:11" ht="12.75" hidden="1">
      <c r="A9" s="153"/>
      <c r="B9" s="26" t="s">
        <v>10</v>
      </c>
      <c r="C9" s="23"/>
      <c r="D9" s="23"/>
      <c r="E9" s="27"/>
      <c r="F9" s="6"/>
      <c r="G9" s="6"/>
      <c r="H9" s="33"/>
      <c r="I9" s="4"/>
      <c r="J9" s="4"/>
      <c r="K9" s="33">
        <f t="shared" si="0"/>
      </c>
    </row>
    <row r="10" spans="1:11" ht="12.75" hidden="1">
      <c r="A10" s="154"/>
      <c r="B10" s="26" t="s">
        <v>11</v>
      </c>
      <c r="C10" s="23"/>
      <c r="D10" s="23"/>
      <c r="E10" s="27"/>
      <c r="F10" s="6">
        <v>0</v>
      </c>
      <c r="G10" s="6">
        <v>0</v>
      </c>
      <c r="H10" s="33"/>
      <c r="I10" s="4"/>
      <c r="J10" s="4"/>
      <c r="K10" s="33">
        <f t="shared" si="0"/>
      </c>
    </row>
    <row r="11" spans="1:11" ht="12.75" hidden="1">
      <c r="A11" s="152" t="s">
        <v>12</v>
      </c>
      <c r="B11" s="26" t="s">
        <v>3</v>
      </c>
      <c r="C11" s="23"/>
      <c r="D11" s="23"/>
      <c r="E11" s="27"/>
      <c r="F11" s="6"/>
      <c r="G11" s="6"/>
      <c r="H11" s="33"/>
      <c r="I11" s="4"/>
      <c r="J11" s="4"/>
      <c r="K11" s="33">
        <f t="shared" si="0"/>
      </c>
    </row>
    <row r="12" spans="1:11" ht="12.75" hidden="1">
      <c r="A12" s="153"/>
      <c r="B12" s="26" t="s">
        <v>6</v>
      </c>
      <c r="C12" s="28">
        <v>2255</v>
      </c>
      <c r="D12" s="28">
        <v>25</v>
      </c>
      <c r="E12" s="29">
        <v>7.52</v>
      </c>
      <c r="F12" s="6">
        <v>3240</v>
      </c>
      <c r="G12" s="6">
        <v>25</v>
      </c>
      <c r="H12" s="33">
        <f>F12/G12/12</f>
        <v>10.799999999999999</v>
      </c>
      <c r="I12" s="4">
        <v>114.28</v>
      </c>
      <c r="J12" s="4">
        <v>21</v>
      </c>
      <c r="K12" s="33">
        <f t="shared" si="0"/>
      </c>
    </row>
    <row r="13" spans="1:11" ht="12.75" hidden="1">
      <c r="A13" s="153"/>
      <c r="B13" s="26" t="s">
        <v>10</v>
      </c>
      <c r="C13" s="23"/>
      <c r="D13" s="23"/>
      <c r="E13" s="27"/>
      <c r="F13" s="6"/>
      <c r="G13" s="6"/>
      <c r="H13" s="33"/>
      <c r="I13" s="4"/>
      <c r="J13" s="4"/>
      <c r="K13" s="33">
        <f t="shared" si="0"/>
      </c>
    </row>
    <row r="14" spans="1:11" ht="12.75" hidden="1">
      <c r="A14" s="154"/>
      <c r="B14" s="26" t="s">
        <v>11</v>
      </c>
      <c r="C14" s="23"/>
      <c r="D14" s="23"/>
      <c r="E14" s="27"/>
      <c r="F14" s="6"/>
      <c r="G14" s="6"/>
      <c r="H14" s="33"/>
      <c r="I14" s="4"/>
      <c r="J14" s="4"/>
      <c r="K14" s="33">
        <f t="shared" si="0"/>
      </c>
    </row>
    <row r="15" spans="1:11" ht="12.75" hidden="1">
      <c r="A15" s="152" t="s">
        <v>13</v>
      </c>
      <c r="B15" s="26" t="s">
        <v>3</v>
      </c>
      <c r="C15" s="23"/>
      <c r="D15" s="23"/>
      <c r="E15" s="27"/>
      <c r="F15" s="6"/>
      <c r="G15" s="6"/>
      <c r="H15" s="33"/>
      <c r="I15" s="4"/>
      <c r="J15" s="4"/>
      <c r="K15" s="33">
        <f t="shared" si="0"/>
      </c>
    </row>
    <row r="16" spans="1:11" ht="12.75" hidden="1">
      <c r="A16" s="153"/>
      <c r="B16" s="26" t="s">
        <v>6</v>
      </c>
      <c r="C16" s="28">
        <v>3888</v>
      </c>
      <c r="D16" s="28">
        <v>52</v>
      </c>
      <c r="E16" s="29">
        <v>6.23</v>
      </c>
      <c r="F16" s="6">
        <v>3716</v>
      </c>
      <c r="G16" s="6">
        <v>50</v>
      </c>
      <c r="H16" s="33">
        <f>F16/G16/12</f>
        <v>6.1933333333333325</v>
      </c>
      <c r="I16" s="4">
        <v>2488</v>
      </c>
      <c r="J16" s="4">
        <v>31</v>
      </c>
      <c r="K16" s="33">
        <f t="shared" si="0"/>
        <v>6.688172043010753</v>
      </c>
    </row>
    <row r="17" spans="1:11" ht="12.75" hidden="1">
      <c r="A17" s="153"/>
      <c r="B17" s="26" t="s">
        <v>10</v>
      </c>
      <c r="C17" s="23"/>
      <c r="D17" s="23"/>
      <c r="E17" s="27"/>
      <c r="F17" s="6"/>
      <c r="G17" s="6"/>
      <c r="H17" s="33"/>
      <c r="I17" s="4"/>
      <c r="J17" s="4"/>
      <c r="K17" s="33">
        <f t="shared" si="0"/>
      </c>
    </row>
    <row r="18" spans="1:11" ht="12.75" hidden="1">
      <c r="A18" s="154"/>
      <c r="B18" s="26" t="s">
        <v>11</v>
      </c>
      <c r="C18" s="23"/>
      <c r="D18" s="23"/>
      <c r="E18" s="27"/>
      <c r="F18" s="6">
        <v>0</v>
      </c>
      <c r="G18" s="6">
        <v>0</v>
      </c>
      <c r="H18" s="33"/>
      <c r="I18" s="4"/>
      <c r="J18" s="4"/>
      <c r="K18" s="33">
        <f t="shared" si="0"/>
      </c>
    </row>
    <row r="19" spans="1:11" ht="12.75" hidden="1">
      <c r="A19" s="152" t="s">
        <v>14</v>
      </c>
      <c r="B19" s="26" t="s">
        <v>3</v>
      </c>
      <c r="C19" s="28">
        <v>9514</v>
      </c>
      <c r="D19" s="28">
        <v>124</v>
      </c>
      <c r="E19" s="29">
        <v>6.39</v>
      </c>
      <c r="F19" s="6">
        <v>10886</v>
      </c>
      <c r="G19" s="6">
        <v>130</v>
      </c>
      <c r="H19" s="33">
        <f>F19/G19/12</f>
        <v>6.978205128205128</v>
      </c>
      <c r="I19" s="4">
        <v>73</v>
      </c>
      <c r="J19" s="4">
        <v>138</v>
      </c>
      <c r="K19" s="33">
        <f t="shared" si="0"/>
      </c>
    </row>
    <row r="20" spans="1:11" ht="12.75" hidden="1">
      <c r="A20" s="153"/>
      <c r="B20" s="26" t="s">
        <v>6</v>
      </c>
      <c r="C20" s="28">
        <v>26624</v>
      </c>
      <c r="D20" s="28">
        <v>309</v>
      </c>
      <c r="E20" s="29">
        <v>7.18</v>
      </c>
      <c r="F20" s="6">
        <v>25235</v>
      </c>
      <c r="G20" s="6">
        <v>300</v>
      </c>
      <c r="H20" s="33">
        <f>F20/G20/12</f>
        <v>7.009722222222222</v>
      </c>
      <c r="I20" s="4">
        <v>85</v>
      </c>
      <c r="J20" s="4">
        <v>290</v>
      </c>
      <c r="K20" s="33">
        <f t="shared" si="0"/>
      </c>
    </row>
    <row r="21" spans="1:11" ht="12.75" hidden="1">
      <c r="A21" s="153"/>
      <c r="B21" s="26" t="s">
        <v>10</v>
      </c>
      <c r="C21" s="23"/>
      <c r="D21" s="23"/>
      <c r="E21" s="27"/>
      <c r="F21" s="6"/>
      <c r="G21" s="6"/>
      <c r="H21" s="33"/>
      <c r="I21" s="4"/>
      <c r="J21" s="4"/>
      <c r="K21" s="33">
        <f t="shared" si="0"/>
      </c>
    </row>
    <row r="22" spans="1:11" ht="12.75" hidden="1">
      <c r="A22" s="154"/>
      <c r="B22" s="26" t="s">
        <v>11</v>
      </c>
      <c r="C22" s="23"/>
      <c r="D22" s="23"/>
      <c r="E22" s="27"/>
      <c r="F22" s="6"/>
      <c r="G22" s="6"/>
      <c r="H22" s="33"/>
      <c r="I22" s="4"/>
      <c r="J22" s="4"/>
      <c r="K22" s="33">
        <f t="shared" si="0"/>
      </c>
    </row>
    <row r="23" spans="1:11" ht="12.75" hidden="1">
      <c r="A23" s="152" t="s">
        <v>15</v>
      </c>
      <c r="B23" s="26" t="s">
        <v>3</v>
      </c>
      <c r="C23" s="28">
        <v>20391</v>
      </c>
      <c r="D23" s="28">
        <v>316</v>
      </c>
      <c r="E23" s="29">
        <v>5.38</v>
      </c>
      <c r="F23" s="6"/>
      <c r="G23" s="6"/>
      <c r="H23" s="33"/>
      <c r="I23" s="4">
        <v>17000</v>
      </c>
      <c r="J23" s="4">
        <v>296</v>
      </c>
      <c r="K23" s="33">
        <f t="shared" si="0"/>
        <v>4.786036036036037</v>
      </c>
    </row>
    <row r="24" spans="1:11" ht="12.75" hidden="1">
      <c r="A24" s="153"/>
      <c r="B24" s="26" t="s">
        <v>6</v>
      </c>
      <c r="C24" s="28">
        <v>41375</v>
      </c>
      <c r="D24" s="28">
        <v>520</v>
      </c>
      <c r="E24" s="29">
        <v>6.63</v>
      </c>
      <c r="F24" s="6"/>
      <c r="G24" s="6"/>
      <c r="H24" s="33"/>
      <c r="I24" s="4">
        <v>37722</v>
      </c>
      <c r="J24" s="4">
        <v>483</v>
      </c>
      <c r="K24" s="33">
        <f t="shared" si="0"/>
        <v>6.508281573498965</v>
      </c>
    </row>
    <row r="25" spans="1:11" ht="12.75" hidden="1">
      <c r="A25" s="153"/>
      <c r="B25" s="26" t="s">
        <v>10</v>
      </c>
      <c r="C25" s="23"/>
      <c r="D25" s="28">
        <v>13</v>
      </c>
      <c r="E25" s="29">
        <v>0</v>
      </c>
      <c r="F25" s="6"/>
      <c r="G25" s="6"/>
      <c r="H25" s="33"/>
      <c r="I25" s="4">
        <v>2772</v>
      </c>
      <c r="J25" s="4">
        <v>77</v>
      </c>
      <c r="K25" s="33">
        <f t="shared" si="0"/>
        <v>3</v>
      </c>
    </row>
    <row r="26" spans="1:11" ht="12.75" hidden="1">
      <c r="A26" s="154"/>
      <c r="B26" s="26" t="s">
        <v>11</v>
      </c>
      <c r="C26" s="23"/>
      <c r="D26" s="28">
        <v>138</v>
      </c>
      <c r="E26" s="29">
        <v>0</v>
      </c>
      <c r="F26" s="6"/>
      <c r="G26" s="6"/>
      <c r="H26" s="33"/>
      <c r="I26" s="4">
        <v>11088</v>
      </c>
      <c r="J26" s="4">
        <v>308</v>
      </c>
      <c r="K26" s="33">
        <f t="shared" si="0"/>
        <v>3</v>
      </c>
    </row>
    <row r="27" spans="1:11" ht="12.75" hidden="1">
      <c r="A27" s="152" t="s">
        <v>16</v>
      </c>
      <c r="B27" s="26" t="s">
        <v>3</v>
      </c>
      <c r="C27" s="23"/>
      <c r="D27" s="23"/>
      <c r="E27" s="27"/>
      <c r="F27" s="6"/>
      <c r="G27" s="6"/>
      <c r="H27" s="33"/>
      <c r="I27" s="4"/>
      <c r="J27" s="4"/>
      <c r="K27" s="33">
        <f t="shared" si="0"/>
      </c>
    </row>
    <row r="28" spans="1:11" ht="12.75" hidden="1">
      <c r="A28" s="153"/>
      <c r="B28" s="26" t="s">
        <v>6</v>
      </c>
      <c r="C28" s="28">
        <v>7925</v>
      </c>
      <c r="D28" s="28">
        <v>77</v>
      </c>
      <c r="E28" s="29">
        <v>8.58</v>
      </c>
      <c r="F28" s="6">
        <v>7400</v>
      </c>
      <c r="G28" s="6">
        <v>90</v>
      </c>
      <c r="H28" s="33">
        <f>F28/G28/12</f>
        <v>6.851851851851852</v>
      </c>
      <c r="I28" s="4">
        <v>100.29</v>
      </c>
      <c r="J28" s="4">
        <v>90</v>
      </c>
      <c r="K28" s="33">
        <f t="shared" si="0"/>
      </c>
    </row>
    <row r="29" spans="1:11" ht="12.75" hidden="1">
      <c r="A29" s="153"/>
      <c r="B29" s="26" t="s">
        <v>10</v>
      </c>
      <c r="C29" s="23"/>
      <c r="D29" s="28"/>
      <c r="E29" s="29"/>
      <c r="F29" s="6"/>
      <c r="G29" s="6"/>
      <c r="H29" s="33"/>
      <c r="I29" s="4"/>
      <c r="J29" s="4"/>
      <c r="K29" s="33">
        <f t="shared" si="0"/>
      </c>
    </row>
    <row r="30" spans="1:11" ht="12.75" hidden="1">
      <c r="A30" s="154"/>
      <c r="B30" s="26" t="s">
        <v>11</v>
      </c>
      <c r="C30" s="23"/>
      <c r="D30" s="28">
        <v>41</v>
      </c>
      <c r="E30" s="29">
        <v>0</v>
      </c>
      <c r="F30" s="6"/>
      <c r="G30" s="6"/>
      <c r="H30" s="33"/>
      <c r="I30" s="4"/>
      <c r="J30" s="4"/>
      <c r="K30" s="33">
        <f t="shared" si="0"/>
      </c>
    </row>
    <row r="31" spans="1:11" ht="12.75" hidden="1">
      <c r="A31" s="152" t="s">
        <v>17</v>
      </c>
      <c r="B31" s="26" t="s">
        <v>3</v>
      </c>
      <c r="C31" s="23"/>
      <c r="D31" s="23"/>
      <c r="E31" s="27"/>
      <c r="F31" s="6"/>
      <c r="G31" s="6"/>
      <c r="H31" s="33"/>
      <c r="I31" s="4">
        <v>55</v>
      </c>
      <c r="J31" s="4">
        <v>1</v>
      </c>
      <c r="K31" s="33">
        <f t="shared" si="0"/>
        <v>4.583333333333333</v>
      </c>
    </row>
    <row r="32" spans="1:11" ht="12.75" hidden="1">
      <c r="A32" s="153"/>
      <c r="B32" s="26" t="s">
        <v>6</v>
      </c>
      <c r="C32" s="28">
        <v>39524</v>
      </c>
      <c r="D32" s="28">
        <v>504</v>
      </c>
      <c r="E32" s="29">
        <v>6.54</v>
      </c>
      <c r="F32" s="6">
        <v>20488</v>
      </c>
      <c r="G32" s="6">
        <v>261</v>
      </c>
      <c r="H32" s="33">
        <f>F32/G32/12</f>
        <v>6.541507024265645</v>
      </c>
      <c r="I32" s="4">
        <v>82</v>
      </c>
      <c r="J32" s="4">
        <v>457</v>
      </c>
      <c r="K32" s="33">
        <f t="shared" si="0"/>
      </c>
    </row>
    <row r="33" spans="1:11" ht="12.75" hidden="1">
      <c r="A33" s="153"/>
      <c r="B33" s="26" t="s">
        <v>10</v>
      </c>
      <c r="C33" s="28">
        <v>84</v>
      </c>
      <c r="D33" s="28">
        <v>2</v>
      </c>
      <c r="E33" s="29">
        <v>3.5</v>
      </c>
      <c r="F33" s="6">
        <v>540</v>
      </c>
      <c r="G33" s="6">
        <v>10</v>
      </c>
      <c r="H33" s="33">
        <f>F33/G33/12</f>
        <v>4.5</v>
      </c>
      <c r="I33" s="4">
        <v>47</v>
      </c>
      <c r="J33" s="4">
        <v>6</v>
      </c>
      <c r="K33" s="33">
        <f t="shared" si="0"/>
      </c>
    </row>
    <row r="34" spans="1:11" ht="12.75" hidden="1">
      <c r="A34" s="154"/>
      <c r="B34" s="26" t="s">
        <v>11</v>
      </c>
      <c r="C34" s="23"/>
      <c r="D34" s="23"/>
      <c r="E34" s="27"/>
      <c r="F34" s="6">
        <v>13500</v>
      </c>
      <c r="G34" s="6">
        <v>250</v>
      </c>
      <c r="H34" s="33">
        <f>F34/G34/12</f>
        <v>4.5</v>
      </c>
      <c r="I34" s="4">
        <v>49</v>
      </c>
      <c r="J34" s="4">
        <v>273</v>
      </c>
      <c r="K34" s="33">
        <f t="shared" si="0"/>
      </c>
    </row>
    <row r="35" spans="1:11" ht="12.75" hidden="1">
      <c r="A35" s="152" t="s">
        <v>18</v>
      </c>
      <c r="B35" s="26" t="s">
        <v>3</v>
      </c>
      <c r="C35" s="28">
        <v>7907</v>
      </c>
      <c r="D35" s="28">
        <v>109</v>
      </c>
      <c r="E35" s="29">
        <v>6.05</v>
      </c>
      <c r="F35" s="6">
        <v>8035</v>
      </c>
      <c r="G35" s="6">
        <v>110</v>
      </c>
      <c r="H35" s="33">
        <f>F35/G35/12</f>
        <v>6.087121212121212</v>
      </c>
      <c r="I35" s="4">
        <v>79</v>
      </c>
      <c r="J35" s="4">
        <v>107</v>
      </c>
      <c r="K35" s="33">
        <f t="shared" si="0"/>
      </c>
    </row>
    <row r="36" spans="1:11" ht="12.75" hidden="1">
      <c r="A36" s="153"/>
      <c r="B36" s="26" t="s">
        <v>6</v>
      </c>
      <c r="C36" s="28">
        <v>9570</v>
      </c>
      <c r="D36" s="28">
        <v>112</v>
      </c>
      <c r="E36" s="29">
        <v>7.12</v>
      </c>
      <c r="F36" s="6">
        <v>11155</v>
      </c>
      <c r="G36" s="6">
        <v>112</v>
      </c>
      <c r="H36" s="33">
        <f>F36/G36/12</f>
        <v>8.299851190476192</v>
      </c>
      <c r="I36" s="4">
        <v>88</v>
      </c>
      <c r="J36" s="4">
        <v>125</v>
      </c>
      <c r="K36" s="33">
        <f t="shared" si="0"/>
      </c>
    </row>
    <row r="37" spans="1:11" ht="12.75" hidden="1">
      <c r="A37" s="153"/>
      <c r="B37" s="26" t="s">
        <v>10</v>
      </c>
      <c r="C37" s="23"/>
      <c r="D37" s="23"/>
      <c r="E37" s="27"/>
      <c r="F37" s="6">
        <v>36</v>
      </c>
      <c r="G37" s="6">
        <v>0</v>
      </c>
      <c r="H37" s="33"/>
      <c r="I37" s="4"/>
      <c r="J37" s="4"/>
      <c r="K37" s="33">
        <f t="shared" si="0"/>
      </c>
    </row>
    <row r="38" spans="1:11" ht="12.75" hidden="1">
      <c r="A38" s="154"/>
      <c r="B38" s="26" t="s">
        <v>11</v>
      </c>
      <c r="C38" s="23"/>
      <c r="D38" s="23"/>
      <c r="E38" s="27"/>
      <c r="F38" s="6">
        <v>36</v>
      </c>
      <c r="G38" s="6">
        <v>0</v>
      </c>
      <c r="H38" s="33"/>
      <c r="I38" s="4"/>
      <c r="J38" s="4"/>
      <c r="K38" s="33">
        <f t="shared" si="0"/>
      </c>
    </row>
    <row r="39" spans="1:11" ht="12.75" hidden="1">
      <c r="A39" s="152" t="s">
        <v>19</v>
      </c>
      <c r="B39" s="26" t="s">
        <v>3</v>
      </c>
      <c r="C39" s="23"/>
      <c r="D39" s="23"/>
      <c r="E39" s="27"/>
      <c r="F39" s="6"/>
      <c r="G39" s="6"/>
      <c r="H39" s="33"/>
      <c r="I39" s="4"/>
      <c r="J39" s="4"/>
      <c r="K39" s="33">
        <f t="shared" si="0"/>
      </c>
    </row>
    <row r="40" spans="1:11" ht="12.75" hidden="1">
      <c r="A40" s="153"/>
      <c r="B40" s="26" t="s">
        <v>6</v>
      </c>
      <c r="C40" s="28">
        <v>76859</v>
      </c>
      <c r="D40" s="28">
        <v>843</v>
      </c>
      <c r="E40" s="29">
        <v>7.6</v>
      </c>
      <c r="F40" s="6"/>
      <c r="G40" s="6">
        <v>0</v>
      </c>
      <c r="H40" s="33"/>
      <c r="I40" s="4"/>
      <c r="J40" s="4">
        <v>750</v>
      </c>
      <c r="K40" s="33">
        <f t="shared" si="0"/>
      </c>
    </row>
    <row r="41" spans="1:11" ht="12.75" hidden="1">
      <c r="A41" s="153"/>
      <c r="B41" s="26" t="s">
        <v>10</v>
      </c>
      <c r="C41" s="23"/>
      <c r="D41" s="23"/>
      <c r="E41" s="27"/>
      <c r="F41" s="6"/>
      <c r="G41" s="6"/>
      <c r="H41" s="33"/>
      <c r="I41" s="4"/>
      <c r="J41" s="4"/>
      <c r="K41" s="33">
        <f t="shared" si="0"/>
      </c>
    </row>
    <row r="42" spans="1:11" ht="12.75" hidden="1">
      <c r="A42" s="154"/>
      <c r="B42" s="26" t="s">
        <v>11</v>
      </c>
      <c r="C42" s="23"/>
      <c r="D42" s="23"/>
      <c r="E42" s="27"/>
      <c r="F42" s="6"/>
      <c r="G42" s="6">
        <v>0</v>
      </c>
      <c r="H42" s="33"/>
      <c r="I42" s="4"/>
      <c r="J42" s="4">
        <v>150</v>
      </c>
      <c r="K42" s="33">
        <f t="shared" si="0"/>
      </c>
    </row>
    <row r="43" spans="1:11" ht="12.75" hidden="1">
      <c r="A43" s="152" t="s">
        <v>20</v>
      </c>
      <c r="B43" s="26" t="s">
        <v>3</v>
      </c>
      <c r="C43" s="28">
        <v>1458</v>
      </c>
      <c r="D43" s="28">
        <v>24</v>
      </c>
      <c r="E43" s="29">
        <v>5.06</v>
      </c>
      <c r="F43" s="6">
        <v>1160</v>
      </c>
      <c r="G43" s="6">
        <v>20</v>
      </c>
      <c r="H43" s="33">
        <f>F43/G43/12</f>
        <v>4.833333333333333</v>
      </c>
      <c r="I43" s="4"/>
      <c r="J43" s="4"/>
      <c r="K43" s="33">
        <f t="shared" si="0"/>
      </c>
    </row>
    <row r="44" spans="1:11" ht="12.75" hidden="1">
      <c r="A44" s="153"/>
      <c r="B44" s="26" t="s">
        <v>6</v>
      </c>
      <c r="C44" s="28">
        <v>9810</v>
      </c>
      <c r="D44" s="28">
        <v>119</v>
      </c>
      <c r="E44" s="29">
        <v>6.87</v>
      </c>
      <c r="F44" s="6">
        <v>10010</v>
      </c>
      <c r="G44" s="6">
        <v>130</v>
      </c>
      <c r="H44" s="33">
        <f>F44/G44/12</f>
        <v>6.416666666666667</v>
      </c>
      <c r="I44" s="4"/>
      <c r="J44" s="4"/>
      <c r="K44" s="33">
        <f t="shared" si="0"/>
      </c>
    </row>
    <row r="45" spans="1:11" ht="12.75" hidden="1">
      <c r="A45" s="153"/>
      <c r="B45" s="26" t="s">
        <v>10</v>
      </c>
      <c r="C45" s="23"/>
      <c r="D45" s="23"/>
      <c r="E45" s="27"/>
      <c r="F45" s="6"/>
      <c r="G45" s="6"/>
      <c r="H45" s="33"/>
      <c r="I45" s="4"/>
      <c r="J45" s="4"/>
      <c r="K45" s="33">
        <f t="shared" si="0"/>
      </c>
    </row>
    <row r="46" spans="1:11" ht="12.75" hidden="1">
      <c r="A46" s="154"/>
      <c r="B46" s="26" t="s">
        <v>11</v>
      </c>
      <c r="C46" s="23"/>
      <c r="D46" s="23"/>
      <c r="E46" s="27"/>
      <c r="F46" s="6"/>
      <c r="G46" s="6"/>
      <c r="H46" s="33"/>
      <c r="I46" s="4"/>
      <c r="J46" s="4"/>
      <c r="K46" s="33">
        <f t="shared" si="0"/>
      </c>
    </row>
    <row r="47" spans="1:11" ht="12.75" hidden="1">
      <c r="A47" s="152" t="s">
        <v>21</v>
      </c>
      <c r="B47" s="26" t="s">
        <v>3</v>
      </c>
      <c r="C47" s="28">
        <v>4444</v>
      </c>
      <c r="D47" s="28">
        <v>55</v>
      </c>
      <c r="E47" s="29">
        <v>6.73</v>
      </c>
      <c r="F47" s="6">
        <v>4345</v>
      </c>
      <c r="G47" s="6">
        <v>55</v>
      </c>
      <c r="H47" s="33">
        <f>F47/G47/12</f>
        <v>6.583333333333333</v>
      </c>
      <c r="I47" s="4">
        <v>89</v>
      </c>
      <c r="J47" s="4">
        <v>38</v>
      </c>
      <c r="K47" s="33">
        <f t="shared" si="0"/>
      </c>
    </row>
    <row r="48" spans="1:11" ht="12.75" hidden="1">
      <c r="A48" s="153"/>
      <c r="B48" s="26" t="s">
        <v>6</v>
      </c>
      <c r="C48" s="28">
        <v>9571</v>
      </c>
      <c r="D48" s="28">
        <v>111</v>
      </c>
      <c r="E48" s="29">
        <v>7.19</v>
      </c>
      <c r="F48" s="6">
        <v>9546</v>
      </c>
      <c r="G48" s="6">
        <v>111</v>
      </c>
      <c r="H48" s="33">
        <f>F48/G48/12</f>
        <v>7.166666666666667</v>
      </c>
      <c r="I48" s="4">
        <v>83</v>
      </c>
      <c r="J48" s="4">
        <v>97</v>
      </c>
      <c r="K48" s="33">
        <f t="shared" si="0"/>
      </c>
    </row>
    <row r="49" spans="1:11" ht="12.75" hidden="1">
      <c r="A49" s="153"/>
      <c r="B49" s="26" t="s">
        <v>10</v>
      </c>
      <c r="C49" s="23"/>
      <c r="D49" s="23"/>
      <c r="E49" s="27"/>
      <c r="F49" s="6">
        <v>0</v>
      </c>
      <c r="G49" s="6">
        <v>0</v>
      </c>
      <c r="H49" s="33"/>
      <c r="I49" s="4"/>
      <c r="J49" s="4"/>
      <c r="K49" s="33">
        <f t="shared" si="0"/>
      </c>
    </row>
    <row r="50" spans="1:11" ht="12.75" hidden="1">
      <c r="A50" s="154"/>
      <c r="B50" s="26" t="s">
        <v>11</v>
      </c>
      <c r="C50" s="23"/>
      <c r="D50" s="23"/>
      <c r="E50" s="27"/>
      <c r="F50" s="6">
        <v>0</v>
      </c>
      <c r="G50" s="6">
        <v>0</v>
      </c>
      <c r="H50" s="33"/>
      <c r="I50" s="4"/>
      <c r="J50" s="4"/>
      <c r="K50" s="33">
        <f t="shared" si="0"/>
      </c>
    </row>
    <row r="51" spans="1:11" ht="12.75" hidden="1">
      <c r="A51" s="152" t="s">
        <v>22</v>
      </c>
      <c r="B51" s="26" t="s">
        <v>3</v>
      </c>
      <c r="C51" s="28">
        <v>5646</v>
      </c>
      <c r="D51" s="28">
        <v>80</v>
      </c>
      <c r="E51" s="29">
        <v>5.88</v>
      </c>
      <c r="F51" s="6">
        <v>5100</v>
      </c>
      <c r="G51" s="6">
        <v>70</v>
      </c>
      <c r="H51" s="33">
        <f>F51/G51/12</f>
        <v>6.071428571428572</v>
      </c>
      <c r="I51" s="4">
        <v>6278</v>
      </c>
      <c r="J51" s="4">
        <v>86</v>
      </c>
      <c r="K51" s="33">
        <f t="shared" si="0"/>
        <v>6.083333333333333</v>
      </c>
    </row>
    <row r="52" spans="1:11" ht="12.75" hidden="1">
      <c r="A52" s="153"/>
      <c r="B52" s="26" t="s">
        <v>6</v>
      </c>
      <c r="C52" s="28">
        <v>5528</v>
      </c>
      <c r="D52" s="28">
        <v>68</v>
      </c>
      <c r="E52" s="29">
        <v>6.77</v>
      </c>
      <c r="F52" s="6">
        <v>5600</v>
      </c>
      <c r="G52" s="6">
        <v>115</v>
      </c>
      <c r="H52" s="33">
        <f>F52/G52/12</f>
        <v>4.057971014492754</v>
      </c>
      <c r="I52" s="4">
        <v>9126</v>
      </c>
      <c r="J52" s="4">
        <v>117</v>
      </c>
      <c r="K52" s="33">
        <f t="shared" si="0"/>
        <v>6.5</v>
      </c>
    </row>
    <row r="53" spans="1:11" ht="12.75" hidden="1">
      <c r="A53" s="153"/>
      <c r="B53" s="26" t="s">
        <v>10</v>
      </c>
      <c r="C53" s="23"/>
      <c r="D53" s="23"/>
      <c r="E53" s="27"/>
      <c r="F53" s="6">
        <v>0</v>
      </c>
      <c r="G53" s="6">
        <v>0</v>
      </c>
      <c r="H53" s="33"/>
      <c r="I53" s="4"/>
      <c r="J53" s="4"/>
      <c r="K53" s="33">
        <f t="shared" si="0"/>
      </c>
    </row>
    <row r="54" spans="1:11" ht="12.75" hidden="1">
      <c r="A54" s="154"/>
      <c r="B54" s="26" t="s">
        <v>11</v>
      </c>
      <c r="C54" s="23"/>
      <c r="D54" s="23"/>
      <c r="E54" s="27"/>
      <c r="F54" s="6">
        <v>0</v>
      </c>
      <c r="G54" s="6">
        <v>0</v>
      </c>
      <c r="H54" s="33"/>
      <c r="I54" s="4"/>
      <c r="J54" s="4"/>
      <c r="K54" s="33">
        <f t="shared" si="0"/>
      </c>
    </row>
    <row r="55" spans="1:11" ht="12.75" hidden="1">
      <c r="A55" s="152" t="s">
        <v>23</v>
      </c>
      <c r="B55" s="26" t="s">
        <v>3</v>
      </c>
      <c r="C55" s="28">
        <v>2199</v>
      </c>
      <c r="D55" s="28">
        <v>33</v>
      </c>
      <c r="E55" s="29">
        <v>5.55</v>
      </c>
      <c r="F55" s="6">
        <v>2341</v>
      </c>
      <c r="G55" s="6">
        <v>40</v>
      </c>
      <c r="H55" s="33">
        <f>F55/G55/12</f>
        <v>4.877083333333333</v>
      </c>
      <c r="I55" s="4">
        <v>1716</v>
      </c>
      <c r="J55" s="4">
        <v>26</v>
      </c>
      <c r="K55" s="33">
        <f t="shared" si="0"/>
        <v>5.5</v>
      </c>
    </row>
    <row r="56" spans="1:11" ht="12.75" hidden="1">
      <c r="A56" s="153"/>
      <c r="B56" s="26" t="s">
        <v>6</v>
      </c>
      <c r="C56" s="28">
        <v>3514</v>
      </c>
      <c r="D56" s="28">
        <v>46</v>
      </c>
      <c r="E56" s="29">
        <v>6.37</v>
      </c>
      <c r="F56" s="6">
        <v>6132</v>
      </c>
      <c r="G56" s="6">
        <v>71</v>
      </c>
      <c r="H56" s="33">
        <f>F56/G56/12</f>
        <v>7.197183098591549</v>
      </c>
      <c r="I56" s="4">
        <v>4788</v>
      </c>
      <c r="J56" s="4">
        <v>57</v>
      </c>
      <c r="K56" s="33">
        <f t="shared" si="0"/>
        <v>7</v>
      </c>
    </row>
    <row r="57" spans="1:11" ht="12.75" hidden="1">
      <c r="A57" s="153"/>
      <c r="B57" s="26" t="s">
        <v>10</v>
      </c>
      <c r="C57" s="23"/>
      <c r="D57" s="23"/>
      <c r="E57" s="27"/>
      <c r="F57" s="6">
        <v>0</v>
      </c>
      <c r="G57" s="6">
        <v>0</v>
      </c>
      <c r="H57" s="33"/>
      <c r="I57" s="4"/>
      <c r="J57" s="4"/>
      <c r="K57" s="33">
        <f t="shared" si="0"/>
      </c>
    </row>
    <row r="58" spans="1:11" ht="12.75" hidden="1">
      <c r="A58" s="154"/>
      <c r="B58" s="26" t="s">
        <v>11</v>
      </c>
      <c r="C58" s="23"/>
      <c r="D58" s="23"/>
      <c r="E58" s="27"/>
      <c r="F58" s="6">
        <v>0</v>
      </c>
      <c r="G58" s="6">
        <v>0</v>
      </c>
      <c r="H58" s="33"/>
      <c r="I58" s="4"/>
      <c r="J58" s="4"/>
      <c r="K58" s="33">
        <f t="shared" si="0"/>
      </c>
    </row>
    <row r="59" spans="1:11" ht="12.75">
      <c r="A59" s="152" t="s">
        <v>24</v>
      </c>
      <c r="B59" s="26" t="s">
        <v>3</v>
      </c>
      <c r="C59" s="28">
        <v>4941</v>
      </c>
      <c r="D59" s="28">
        <v>71</v>
      </c>
      <c r="E59" s="29">
        <v>5.8</v>
      </c>
      <c r="F59" s="6">
        <v>5032</v>
      </c>
      <c r="G59" s="6">
        <v>71</v>
      </c>
      <c r="H59" s="33">
        <f>F59/G59/12</f>
        <v>5.906103286384976</v>
      </c>
      <c r="I59" s="4">
        <v>54</v>
      </c>
      <c r="J59" s="4">
        <v>49</v>
      </c>
      <c r="K59" s="33">
        <f t="shared" si="0"/>
      </c>
    </row>
    <row r="60" spans="1:11" ht="12.75">
      <c r="A60" s="153"/>
      <c r="B60" s="26" t="s">
        <v>6</v>
      </c>
      <c r="C60" s="28">
        <v>2947</v>
      </c>
      <c r="D60" s="28">
        <v>41</v>
      </c>
      <c r="E60" s="29">
        <v>5.99</v>
      </c>
      <c r="F60" s="6">
        <v>3103</v>
      </c>
      <c r="G60" s="6">
        <v>41</v>
      </c>
      <c r="H60" s="33">
        <f>F60/G60/12</f>
        <v>6.306910569105692</v>
      </c>
      <c r="I60" s="4">
        <v>72</v>
      </c>
      <c r="J60" s="4">
        <v>49</v>
      </c>
      <c r="K60" s="33">
        <f t="shared" si="0"/>
      </c>
    </row>
    <row r="61" spans="1:11" ht="12.75">
      <c r="A61" s="153"/>
      <c r="B61" s="26" t="s">
        <v>10</v>
      </c>
      <c r="C61" s="23"/>
      <c r="D61" s="23"/>
      <c r="E61" s="27"/>
      <c r="F61" s="6">
        <v>0</v>
      </c>
      <c r="G61" s="6">
        <v>0</v>
      </c>
      <c r="H61" s="33"/>
      <c r="I61" s="4">
        <v>54</v>
      </c>
      <c r="J61" s="4"/>
      <c r="K61" s="33">
        <f t="shared" si="0"/>
      </c>
    </row>
    <row r="62" spans="1:11" ht="12.75">
      <c r="A62" s="154"/>
      <c r="B62" s="26" t="s">
        <v>11</v>
      </c>
      <c r="C62" s="23"/>
      <c r="D62" s="23"/>
      <c r="E62" s="27"/>
      <c r="F62" s="6">
        <v>0</v>
      </c>
      <c r="G62" s="6">
        <v>0</v>
      </c>
      <c r="H62" s="33"/>
      <c r="I62" s="4">
        <v>72</v>
      </c>
      <c r="J62" s="4"/>
      <c r="K62" s="33">
        <f t="shared" si="0"/>
      </c>
    </row>
    <row r="63" spans="1:11" ht="12.75" hidden="1">
      <c r="A63" s="152" t="s">
        <v>25</v>
      </c>
      <c r="B63" s="26" t="s">
        <v>3</v>
      </c>
      <c r="C63" s="28">
        <v>3454</v>
      </c>
      <c r="D63" s="28">
        <v>43</v>
      </c>
      <c r="E63" s="29">
        <v>6.69</v>
      </c>
      <c r="F63" s="6">
        <v>3900</v>
      </c>
      <c r="G63" s="6">
        <v>50</v>
      </c>
      <c r="H63" s="33">
        <f>F63/G63/12</f>
        <v>6.5</v>
      </c>
      <c r="I63" s="4">
        <v>89</v>
      </c>
      <c r="J63" s="4">
        <v>56</v>
      </c>
      <c r="K63" s="33">
        <f t="shared" si="0"/>
      </c>
    </row>
    <row r="64" spans="1:11" ht="12.75" hidden="1">
      <c r="A64" s="153"/>
      <c r="B64" s="26" t="s">
        <v>6</v>
      </c>
      <c r="C64" s="28">
        <v>8179</v>
      </c>
      <c r="D64" s="28">
        <v>91</v>
      </c>
      <c r="E64" s="29">
        <v>7.49</v>
      </c>
      <c r="F64" s="6">
        <v>8000</v>
      </c>
      <c r="G64" s="6">
        <v>90</v>
      </c>
      <c r="H64" s="33">
        <f>F64/G64/12</f>
        <v>7.407407407407407</v>
      </c>
      <c r="I64" s="4">
        <v>89</v>
      </c>
      <c r="J64" s="4">
        <v>74</v>
      </c>
      <c r="K64" s="33">
        <f t="shared" si="0"/>
      </c>
    </row>
    <row r="65" spans="1:11" ht="12.75" hidden="1">
      <c r="A65" s="153"/>
      <c r="B65" s="26" t="s">
        <v>10</v>
      </c>
      <c r="C65" s="23"/>
      <c r="D65" s="23"/>
      <c r="E65" s="27"/>
      <c r="F65" s="6">
        <v>0</v>
      </c>
      <c r="G65" s="6">
        <v>0</v>
      </c>
      <c r="H65" s="33"/>
      <c r="I65" s="4"/>
      <c r="J65" s="4"/>
      <c r="K65" s="33">
        <f t="shared" si="0"/>
      </c>
    </row>
    <row r="66" spans="1:11" ht="12.75" hidden="1">
      <c r="A66" s="154"/>
      <c r="B66" s="26" t="s">
        <v>11</v>
      </c>
      <c r="C66" s="23"/>
      <c r="D66" s="23"/>
      <c r="E66" s="27"/>
      <c r="F66" s="6">
        <v>0</v>
      </c>
      <c r="G66" s="6">
        <v>0</v>
      </c>
      <c r="H66" s="33"/>
      <c r="I66" s="4"/>
      <c r="J66" s="4"/>
      <c r="K66" s="33">
        <f t="shared" si="0"/>
      </c>
    </row>
    <row r="67" spans="1:11" ht="12.75" hidden="1">
      <c r="A67" s="152" t="s">
        <v>26</v>
      </c>
      <c r="B67" s="26" t="s">
        <v>3</v>
      </c>
      <c r="C67" s="23"/>
      <c r="D67" s="23"/>
      <c r="E67" s="27"/>
      <c r="F67" s="6"/>
      <c r="G67" s="6"/>
      <c r="H67" s="33"/>
      <c r="I67" s="4"/>
      <c r="J67" s="4"/>
      <c r="K67" s="33">
        <f t="shared" si="0"/>
      </c>
    </row>
    <row r="68" spans="1:11" ht="12.75" hidden="1">
      <c r="A68" s="153"/>
      <c r="B68" s="26" t="s">
        <v>6</v>
      </c>
      <c r="C68" s="28">
        <v>384</v>
      </c>
      <c r="D68" s="28">
        <v>8</v>
      </c>
      <c r="E68" s="29">
        <v>4</v>
      </c>
      <c r="F68" s="6">
        <v>0</v>
      </c>
      <c r="G68" s="6">
        <v>8</v>
      </c>
      <c r="H68" s="33">
        <f>F68/G68/12</f>
        <v>0</v>
      </c>
      <c r="I68" s="4">
        <v>51</v>
      </c>
      <c r="J68" s="4">
        <v>5</v>
      </c>
      <c r="K68" s="33">
        <f t="shared" si="0"/>
      </c>
    </row>
    <row r="69" spans="1:11" ht="12.75" hidden="1">
      <c r="A69" s="153"/>
      <c r="B69" s="26" t="s">
        <v>10</v>
      </c>
      <c r="C69" s="23"/>
      <c r="D69" s="23"/>
      <c r="E69" s="27"/>
      <c r="F69" s="6"/>
      <c r="G69" s="6"/>
      <c r="H69" s="33"/>
      <c r="I69" s="4"/>
      <c r="J69" s="4"/>
      <c r="K69" s="33">
        <f t="shared" si="0"/>
      </c>
    </row>
    <row r="70" spans="1:11" ht="12.75" hidden="1">
      <c r="A70" s="154"/>
      <c r="B70" s="26" t="s">
        <v>11</v>
      </c>
      <c r="C70" s="23"/>
      <c r="D70" s="23"/>
      <c r="E70" s="27"/>
      <c r="F70" s="6">
        <v>0</v>
      </c>
      <c r="G70" s="6">
        <v>0</v>
      </c>
      <c r="H70" s="33"/>
      <c r="I70" s="4"/>
      <c r="J70" s="4"/>
      <c r="K70" s="33">
        <f t="shared" si="0"/>
      </c>
    </row>
    <row r="71" spans="1:11" ht="12.75" hidden="1">
      <c r="A71" s="152" t="s">
        <v>27</v>
      </c>
      <c r="B71" s="26" t="s">
        <v>3</v>
      </c>
      <c r="C71" s="28">
        <v>8191</v>
      </c>
      <c r="D71" s="28">
        <v>109</v>
      </c>
      <c r="E71" s="29">
        <v>6.26</v>
      </c>
      <c r="F71" s="6">
        <v>8473</v>
      </c>
      <c r="G71" s="6">
        <v>150</v>
      </c>
      <c r="H71" s="33">
        <f>F71/G71/12</f>
        <v>4.707222222222222</v>
      </c>
      <c r="I71" s="4">
        <v>7115</v>
      </c>
      <c r="J71" s="4">
        <v>112</v>
      </c>
      <c r="K71" s="33">
        <f aca="true" t="shared" si="1" ref="K71:K114">IF(I71*J71&gt;0,IF(I71/J71/12&gt;2,I71/J71/12,""),"")</f>
        <v>5.293898809523809</v>
      </c>
    </row>
    <row r="72" spans="1:11" ht="12.75" hidden="1">
      <c r="A72" s="153"/>
      <c r="B72" s="26" t="s">
        <v>6</v>
      </c>
      <c r="C72" s="28">
        <v>7120</v>
      </c>
      <c r="D72" s="28">
        <v>86</v>
      </c>
      <c r="E72" s="29">
        <v>6.9</v>
      </c>
      <c r="F72" s="6">
        <v>7071</v>
      </c>
      <c r="G72" s="6">
        <v>100</v>
      </c>
      <c r="H72" s="33">
        <f>F72/G72/12</f>
        <v>5.892499999999999</v>
      </c>
      <c r="I72" s="4">
        <v>5296</v>
      </c>
      <c r="J72" s="4">
        <v>75</v>
      </c>
      <c r="K72" s="33">
        <f t="shared" si="1"/>
        <v>5.884444444444444</v>
      </c>
    </row>
    <row r="73" spans="1:11" ht="12.75" hidden="1">
      <c r="A73" s="153"/>
      <c r="B73" s="26" t="s">
        <v>10</v>
      </c>
      <c r="C73" s="23"/>
      <c r="D73" s="23"/>
      <c r="E73" s="27"/>
      <c r="F73" s="6">
        <v>0</v>
      </c>
      <c r="G73" s="6">
        <v>0</v>
      </c>
      <c r="H73" s="33"/>
      <c r="I73" s="4"/>
      <c r="J73" s="4"/>
      <c r="K73" s="33">
        <f t="shared" si="1"/>
      </c>
    </row>
    <row r="74" spans="1:11" ht="12.75" hidden="1">
      <c r="A74" s="154"/>
      <c r="B74" s="26" t="s">
        <v>11</v>
      </c>
      <c r="C74" s="23"/>
      <c r="D74" s="23"/>
      <c r="E74" s="27"/>
      <c r="F74" s="6">
        <v>0</v>
      </c>
      <c r="G74" s="6">
        <v>0</v>
      </c>
      <c r="H74" s="33"/>
      <c r="I74" s="4"/>
      <c r="J74" s="4"/>
      <c r="K74" s="33">
        <f t="shared" si="1"/>
      </c>
    </row>
    <row r="75" spans="1:11" ht="12.75" hidden="1">
      <c r="A75" s="152" t="s">
        <v>28</v>
      </c>
      <c r="B75" s="26" t="s">
        <v>3</v>
      </c>
      <c r="C75" s="28">
        <v>5948</v>
      </c>
      <c r="D75" s="28">
        <v>79</v>
      </c>
      <c r="E75" s="29">
        <v>6.27</v>
      </c>
      <c r="F75" s="6">
        <v>6084</v>
      </c>
      <c r="G75" s="6">
        <v>79</v>
      </c>
      <c r="H75" s="33">
        <f>F75/G75/12</f>
        <v>6.417721518987342</v>
      </c>
      <c r="I75" s="4">
        <v>88</v>
      </c>
      <c r="J75" s="4">
        <v>81</v>
      </c>
      <c r="K75" s="33">
        <f t="shared" si="1"/>
      </c>
    </row>
    <row r="76" spans="1:11" ht="12.75" hidden="1">
      <c r="A76" s="153"/>
      <c r="B76" s="26" t="s">
        <v>6</v>
      </c>
      <c r="C76" s="28">
        <v>98</v>
      </c>
      <c r="D76" s="28">
        <v>2</v>
      </c>
      <c r="E76" s="29">
        <v>4.08</v>
      </c>
      <c r="F76" s="6">
        <v>73</v>
      </c>
      <c r="G76" s="6">
        <v>2</v>
      </c>
      <c r="H76" s="33">
        <f>F76/G76/12</f>
        <v>3.0416666666666665</v>
      </c>
      <c r="I76" s="4">
        <v>60</v>
      </c>
      <c r="J76" s="4">
        <v>41</v>
      </c>
      <c r="K76" s="33">
        <f t="shared" si="1"/>
      </c>
    </row>
    <row r="77" spans="1:11" ht="12.75" hidden="1">
      <c r="A77" s="153"/>
      <c r="B77" s="26" t="s">
        <v>10</v>
      </c>
      <c r="C77" s="23"/>
      <c r="D77" s="23"/>
      <c r="E77" s="27"/>
      <c r="F77" s="6">
        <v>0</v>
      </c>
      <c r="G77" s="6">
        <v>0</v>
      </c>
      <c r="H77" s="33"/>
      <c r="I77" s="4"/>
      <c r="J77" s="4"/>
      <c r="K77" s="33">
        <f t="shared" si="1"/>
      </c>
    </row>
    <row r="78" spans="1:11" ht="12.75" hidden="1">
      <c r="A78" s="154"/>
      <c r="B78" s="26" t="s">
        <v>11</v>
      </c>
      <c r="C78" s="23"/>
      <c r="D78" s="23"/>
      <c r="E78" s="27"/>
      <c r="F78" s="6">
        <v>0</v>
      </c>
      <c r="G78" s="6">
        <v>0</v>
      </c>
      <c r="H78" s="33"/>
      <c r="I78" s="4"/>
      <c r="J78" s="4"/>
      <c r="K78" s="33">
        <f t="shared" si="1"/>
      </c>
    </row>
    <row r="79" spans="1:11" ht="12.75" hidden="1">
      <c r="A79" s="152" t="s">
        <v>29</v>
      </c>
      <c r="B79" s="26" t="s">
        <v>3</v>
      </c>
      <c r="C79" s="23"/>
      <c r="D79" s="23"/>
      <c r="E79" s="27"/>
      <c r="F79" s="6"/>
      <c r="G79" s="6"/>
      <c r="H79" s="33"/>
      <c r="I79" s="4">
        <v>47</v>
      </c>
      <c r="J79" s="4">
        <v>1</v>
      </c>
      <c r="K79" s="33">
        <f t="shared" si="1"/>
        <v>3.9166666666666665</v>
      </c>
    </row>
    <row r="80" spans="1:11" ht="12.75" hidden="1">
      <c r="A80" s="153"/>
      <c r="B80" s="26" t="s">
        <v>6</v>
      </c>
      <c r="C80" s="28">
        <v>11753</v>
      </c>
      <c r="D80" s="28">
        <v>130</v>
      </c>
      <c r="E80" s="29">
        <v>7.53</v>
      </c>
      <c r="F80" s="6"/>
      <c r="G80" s="6"/>
      <c r="H80" s="33"/>
      <c r="I80" s="4"/>
      <c r="J80" s="4">
        <v>50</v>
      </c>
      <c r="K80" s="33">
        <f t="shared" si="1"/>
      </c>
    </row>
    <row r="81" spans="1:11" ht="12.75" hidden="1">
      <c r="A81" s="153"/>
      <c r="B81" s="26" t="s">
        <v>10</v>
      </c>
      <c r="C81" s="23"/>
      <c r="D81" s="23"/>
      <c r="E81" s="27"/>
      <c r="F81" s="6"/>
      <c r="G81" s="6"/>
      <c r="H81" s="33"/>
      <c r="I81" s="4"/>
      <c r="J81" s="4"/>
      <c r="K81" s="33">
        <f t="shared" si="1"/>
      </c>
    </row>
    <row r="82" spans="1:11" ht="12.75" hidden="1">
      <c r="A82" s="154"/>
      <c r="B82" s="26" t="s">
        <v>11</v>
      </c>
      <c r="C82" s="23"/>
      <c r="D82" s="23"/>
      <c r="E82" s="27"/>
      <c r="F82" s="6"/>
      <c r="G82" s="6"/>
      <c r="H82" s="33"/>
      <c r="I82" s="4"/>
      <c r="J82" s="4"/>
      <c r="K82" s="33">
        <f t="shared" si="1"/>
      </c>
    </row>
    <row r="83" spans="1:11" ht="12.75" hidden="1">
      <c r="A83" s="152" t="s">
        <v>30</v>
      </c>
      <c r="B83" s="26" t="s">
        <v>3</v>
      </c>
      <c r="C83" s="28">
        <v>11006</v>
      </c>
      <c r="D83" s="28">
        <v>175</v>
      </c>
      <c r="E83" s="29">
        <v>5.24</v>
      </c>
      <c r="F83" s="6"/>
      <c r="G83" s="6"/>
      <c r="H83" s="33"/>
      <c r="I83" s="4">
        <v>71</v>
      </c>
      <c r="J83" s="4">
        <v>111</v>
      </c>
      <c r="K83" s="33">
        <f t="shared" si="1"/>
      </c>
    </row>
    <row r="84" spans="1:11" ht="12.75" hidden="1">
      <c r="A84" s="153"/>
      <c r="B84" s="26" t="s">
        <v>6</v>
      </c>
      <c r="C84" s="28">
        <v>48</v>
      </c>
      <c r="D84" s="28">
        <v>7</v>
      </c>
      <c r="E84" s="29">
        <v>0.57</v>
      </c>
      <c r="F84" s="6"/>
      <c r="G84" s="6">
        <v>0</v>
      </c>
      <c r="H84" s="33"/>
      <c r="I84" s="4">
        <v>52</v>
      </c>
      <c r="J84" s="4">
        <v>41</v>
      </c>
      <c r="K84" s="33">
        <f t="shared" si="1"/>
      </c>
    </row>
    <row r="85" spans="1:11" ht="12.75" hidden="1">
      <c r="A85" s="153"/>
      <c r="B85" s="26" t="s">
        <v>10</v>
      </c>
      <c r="C85" s="28">
        <v>253</v>
      </c>
      <c r="D85" s="28">
        <v>7</v>
      </c>
      <c r="E85" s="29">
        <v>3.01</v>
      </c>
      <c r="F85" s="6"/>
      <c r="G85" s="6">
        <v>0</v>
      </c>
      <c r="H85" s="33"/>
      <c r="I85" s="4">
        <v>49</v>
      </c>
      <c r="J85" s="4">
        <v>56</v>
      </c>
      <c r="K85" s="33">
        <f t="shared" si="1"/>
      </c>
    </row>
    <row r="86" spans="1:11" ht="12.75" hidden="1">
      <c r="A86" s="154"/>
      <c r="B86" s="26" t="s">
        <v>11</v>
      </c>
      <c r="C86" s="28">
        <v>257</v>
      </c>
      <c r="D86" s="28">
        <v>7</v>
      </c>
      <c r="E86" s="29">
        <v>3.06</v>
      </c>
      <c r="F86" s="6"/>
      <c r="G86" s="6">
        <v>0</v>
      </c>
      <c r="H86" s="33"/>
      <c r="I86" s="4">
        <v>43</v>
      </c>
      <c r="J86" s="4">
        <v>82</v>
      </c>
      <c r="K86" s="33">
        <f t="shared" si="1"/>
      </c>
    </row>
    <row r="87" spans="1:11" ht="12.75" hidden="1">
      <c r="A87" s="152" t="s">
        <v>31</v>
      </c>
      <c r="B87" s="26" t="s">
        <v>3</v>
      </c>
      <c r="C87" s="23"/>
      <c r="D87" s="23"/>
      <c r="E87" s="27"/>
      <c r="F87" s="6"/>
      <c r="G87" s="6"/>
      <c r="H87" s="33"/>
      <c r="I87" s="4"/>
      <c r="J87" s="4"/>
      <c r="K87" s="33">
        <f t="shared" si="1"/>
      </c>
    </row>
    <row r="88" spans="1:11" ht="12.75" hidden="1">
      <c r="A88" s="153"/>
      <c r="B88" s="26" t="s">
        <v>6</v>
      </c>
      <c r="C88" s="28">
        <v>20857</v>
      </c>
      <c r="D88" s="28">
        <v>216</v>
      </c>
      <c r="E88" s="29">
        <v>8.05</v>
      </c>
      <c r="F88" s="6">
        <v>19145</v>
      </c>
      <c r="G88" s="6">
        <v>200</v>
      </c>
      <c r="H88" s="33">
        <f>F88/G88/12</f>
        <v>7.977083333333333</v>
      </c>
      <c r="I88" s="4"/>
      <c r="J88" s="4"/>
      <c r="K88" s="33">
        <f t="shared" si="1"/>
      </c>
    </row>
    <row r="89" spans="1:11" ht="12.75" hidden="1">
      <c r="A89" s="153"/>
      <c r="B89" s="26" t="s">
        <v>10</v>
      </c>
      <c r="C89" s="23"/>
      <c r="D89" s="23"/>
      <c r="E89" s="27"/>
      <c r="F89" s="6"/>
      <c r="G89" s="6"/>
      <c r="H89" s="33"/>
      <c r="I89" s="4"/>
      <c r="J89" s="4"/>
      <c r="K89" s="33">
        <f t="shared" si="1"/>
      </c>
    </row>
    <row r="90" spans="1:11" ht="12.75" hidden="1">
      <c r="A90" s="154"/>
      <c r="B90" s="26" t="s">
        <v>11</v>
      </c>
      <c r="C90" s="23"/>
      <c r="D90" s="23"/>
      <c r="E90" s="27"/>
      <c r="F90" s="6"/>
      <c r="G90" s="6"/>
      <c r="H90" s="33"/>
      <c r="I90" s="4"/>
      <c r="J90" s="4"/>
      <c r="K90" s="33">
        <f t="shared" si="1"/>
      </c>
    </row>
    <row r="91" spans="1:11" ht="12.75" hidden="1">
      <c r="A91" s="152" t="s">
        <v>32</v>
      </c>
      <c r="B91" s="26" t="s">
        <v>3</v>
      </c>
      <c r="C91" s="28">
        <v>6155</v>
      </c>
      <c r="D91" s="28">
        <v>84</v>
      </c>
      <c r="E91" s="29">
        <v>6.11</v>
      </c>
      <c r="F91" s="6">
        <v>5085</v>
      </c>
      <c r="G91" s="6">
        <v>70</v>
      </c>
      <c r="H91" s="33">
        <f>F91/G91/12</f>
        <v>6.053571428571428</v>
      </c>
      <c r="I91" s="4">
        <v>5148</v>
      </c>
      <c r="J91" s="4">
        <v>65</v>
      </c>
      <c r="K91" s="33">
        <f t="shared" si="1"/>
        <v>6.6000000000000005</v>
      </c>
    </row>
    <row r="92" spans="1:11" ht="12.75" hidden="1">
      <c r="A92" s="153"/>
      <c r="B92" s="26" t="s">
        <v>6</v>
      </c>
      <c r="C92" s="28">
        <v>6042</v>
      </c>
      <c r="D92" s="28">
        <v>78</v>
      </c>
      <c r="E92" s="29">
        <v>6.46</v>
      </c>
      <c r="F92" s="6">
        <v>7344</v>
      </c>
      <c r="G92" s="6">
        <v>90</v>
      </c>
      <c r="H92" s="33">
        <f>F92/G92/12</f>
        <v>6.8</v>
      </c>
      <c r="I92" s="4">
        <v>6636</v>
      </c>
      <c r="J92" s="4">
        <v>78</v>
      </c>
      <c r="K92" s="33">
        <f t="shared" si="1"/>
        <v>7.08974358974359</v>
      </c>
    </row>
    <row r="93" spans="1:11" ht="12.75" hidden="1">
      <c r="A93" s="153"/>
      <c r="B93" s="26" t="s">
        <v>10</v>
      </c>
      <c r="C93" s="23"/>
      <c r="D93" s="23"/>
      <c r="E93" s="27"/>
      <c r="F93" s="6">
        <v>972</v>
      </c>
      <c r="G93" s="6">
        <v>27</v>
      </c>
      <c r="H93" s="33">
        <f>F93/G93/12</f>
        <v>3</v>
      </c>
      <c r="I93" s="4">
        <v>33</v>
      </c>
      <c r="J93" s="4">
        <v>1</v>
      </c>
      <c r="K93" s="33">
        <f t="shared" si="1"/>
        <v>2.75</v>
      </c>
    </row>
    <row r="94" spans="1:11" ht="12.75" hidden="1">
      <c r="A94" s="154"/>
      <c r="B94" s="26" t="s">
        <v>11</v>
      </c>
      <c r="C94" s="23"/>
      <c r="D94" s="23"/>
      <c r="E94" s="27"/>
      <c r="F94" s="6">
        <v>1728</v>
      </c>
      <c r="G94" s="6">
        <v>48</v>
      </c>
      <c r="H94" s="33">
        <f>F94/G94/12</f>
        <v>3</v>
      </c>
      <c r="I94" s="4">
        <v>481</v>
      </c>
      <c r="J94" s="4">
        <v>15</v>
      </c>
      <c r="K94" s="33">
        <f t="shared" si="1"/>
        <v>2.6722222222222225</v>
      </c>
    </row>
    <row r="95" spans="1:11" ht="12.75" hidden="1">
      <c r="A95" s="152" t="s">
        <v>33</v>
      </c>
      <c r="B95" s="26" t="s">
        <v>3</v>
      </c>
      <c r="C95" s="28">
        <v>3648</v>
      </c>
      <c r="D95" s="28">
        <v>57</v>
      </c>
      <c r="E95" s="29">
        <v>5.33</v>
      </c>
      <c r="F95" s="6"/>
      <c r="G95" s="6"/>
      <c r="H95" s="33"/>
      <c r="I95" s="4">
        <v>59</v>
      </c>
      <c r="J95" s="4">
        <v>42</v>
      </c>
      <c r="K95" s="33">
        <f t="shared" si="1"/>
      </c>
    </row>
    <row r="96" spans="1:11" ht="12.75" hidden="1">
      <c r="A96" s="153"/>
      <c r="B96" s="26" t="s">
        <v>6</v>
      </c>
      <c r="C96" s="28">
        <v>24664</v>
      </c>
      <c r="D96" s="28">
        <v>325</v>
      </c>
      <c r="E96" s="29">
        <v>6.32</v>
      </c>
      <c r="F96" s="6"/>
      <c r="G96" s="6"/>
      <c r="H96" s="33"/>
      <c r="I96" s="4">
        <v>87</v>
      </c>
      <c r="J96" s="4">
        <v>195</v>
      </c>
      <c r="K96" s="33">
        <f t="shared" si="1"/>
      </c>
    </row>
    <row r="97" spans="1:11" ht="12.75" hidden="1">
      <c r="A97" s="153"/>
      <c r="B97" s="26" t="s">
        <v>10</v>
      </c>
      <c r="C97" s="23"/>
      <c r="D97" s="23"/>
      <c r="E97" s="27"/>
      <c r="F97" s="6"/>
      <c r="G97" s="6">
        <v>0</v>
      </c>
      <c r="H97" s="33"/>
      <c r="I97" s="4"/>
      <c r="J97" s="4"/>
      <c r="K97" s="33">
        <f t="shared" si="1"/>
      </c>
    </row>
    <row r="98" spans="1:11" ht="12.75" hidden="1">
      <c r="A98" s="154"/>
      <c r="B98" s="26" t="s">
        <v>11</v>
      </c>
      <c r="C98" s="23"/>
      <c r="D98" s="23"/>
      <c r="E98" s="27"/>
      <c r="F98" s="6"/>
      <c r="G98" s="6">
        <v>0</v>
      </c>
      <c r="H98" s="33"/>
      <c r="I98" s="4"/>
      <c r="J98" s="4"/>
      <c r="K98" s="33">
        <f t="shared" si="1"/>
      </c>
    </row>
    <row r="99" spans="1:11" ht="12.75" hidden="1">
      <c r="A99" s="152" t="s">
        <v>34</v>
      </c>
      <c r="B99" s="26" t="s">
        <v>3</v>
      </c>
      <c r="C99" s="23"/>
      <c r="D99" s="23"/>
      <c r="E99" s="27"/>
      <c r="F99" s="6"/>
      <c r="G99" s="6"/>
      <c r="H99" s="33"/>
      <c r="I99" s="4"/>
      <c r="J99" s="4"/>
      <c r="K99" s="33">
        <f t="shared" si="1"/>
      </c>
    </row>
    <row r="100" spans="1:11" ht="12.75" hidden="1">
      <c r="A100" s="153"/>
      <c r="B100" s="26" t="s">
        <v>6</v>
      </c>
      <c r="C100" s="28">
        <v>20569</v>
      </c>
      <c r="D100" s="28">
        <v>270</v>
      </c>
      <c r="E100" s="29">
        <v>6.35</v>
      </c>
      <c r="F100" s="6">
        <v>20123</v>
      </c>
      <c r="G100" s="6">
        <v>193</v>
      </c>
      <c r="H100" s="33">
        <f>F100/G100/12</f>
        <v>8.688687392055268</v>
      </c>
      <c r="I100" s="4">
        <v>81</v>
      </c>
      <c r="J100" s="4">
        <v>191</v>
      </c>
      <c r="K100" s="33">
        <f t="shared" si="1"/>
      </c>
    </row>
    <row r="101" spans="1:11" ht="12.75" hidden="1">
      <c r="A101" s="153"/>
      <c r="B101" s="26" t="s">
        <v>10</v>
      </c>
      <c r="C101" s="23"/>
      <c r="D101" s="23"/>
      <c r="E101" s="27"/>
      <c r="F101" s="6"/>
      <c r="G101" s="6"/>
      <c r="H101" s="33"/>
      <c r="I101" s="4"/>
      <c r="J101" s="4"/>
      <c r="K101" s="33">
        <f t="shared" si="1"/>
      </c>
    </row>
    <row r="102" spans="1:11" ht="12.75" hidden="1">
      <c r="A102" s="154"/>
      <c r="B102" s="26" t="s">
        <v>11</v>
      </c>
      <c r="C102" s="23"/>
      <c r="D102" s="23"/>
      <c r="E102" s="27"/>
      <c r="F102" s="6">
        <v>0</v>
      </c>
      <c r="G102" s="6">
        <v>0</v>
      </c>
      <c r="H102" s="33"/>
      <c r="I102" s="4"/>
      <c r="J102" s="4"/>
      <c r="K102" s="33">
        <f t="shared" si="1"/>
      </c>
    </row>
    <row r="103" spans="1:11" ht="12.75" hidden="1">
      <c r="A103" s="152" t="s">
        <v>35</v>
      </c>
      <c r="B103" s="26" t="s">
        <v>3</v>
      </c>
      <c r="C103" s="28">
        <v>545</v>
      </c>
      <c r="D103" s="28">
        <v>13</v>
      </c>
      <c r="E103" s="29">
        <v>3.49</v>
      </c>
      <c r="F103" s="6">
        <v>1512</v>
      </c>
      <c r="G103" s="6">
        <v>35</v>
      </c>
      <c r="H103" s="33">
        <f>F103/G103/12</f>
        <v>3.6</v>
      </c>
      <c r="I103" s="4">
        <v>1234.22</v>
      </c>
      <c r="J103" s="4">
        <v>26</v>
      </c>
      <c r="K103" s="33">
        <f t="shared" si="1"/>
        <v>3.955833333333333</v>
      </c>
    </row>
    <row r="104" spans="1:11" ht="12.75" hidden="1">
      <c r="A104" s="153"/>
      <c r="B104" s="26" t="s">
        <v>6</v>
      </c>
      <c r="C104" s="28">
        <v>3170</v>
      </c>
      <c r="D104" s="28">
        <v>38</v>
      </c>
      <c r="E104" s="29">
        <v>6.95</v>
      </c>
      <c r="F104" s="6">
        <v>3300</v>
      </c>
      <c r="G104" s="6">
        <v>55</v>
      </c>
      <c r="H104" s="33">
        <f>F104/G104/12</f>
        <v>5</v>
      </c>
      <c r="I104" s="4">
        <v>2711.8</v>
      </c>
      <c r="J104" s="4">
        <v>35</v>
      </c>
      <c r="K104" s="33">
        <f t="shared" si="1"/>
        <v>6.456666666666667</v>
      </c>
    </row>
    <row r="105" spans="1:11" ht="12.75" hidden="1">
      <c r="A105" s="153"/>
      <c r="B105" s="26" t="s">
        <v>10</v>
      </c>
      <c r="C105" s="23"/>
      <c r="D105" s="23"/>
      <c r="E105" s="27"/>
      <c r="F105" s="6"/>
      <c r="G105" s="6">
        <v>0</v>
      </c>
      <c r="H105" s="33"/>
      <c r="I105" s="4"/>
      <c r="J105" s="4"/>
      <c r="K105" s="33">
        <f t="shared" si="1"/>
      </c>
    </row>
    <row r="106" spans="1:11" ht="12.75" hidden="1">
      <c r="A106" s="154"/>
      <c r="B106" s="26" t="s">
        <v>11</v>
      </c>
      <c r="C106" s="23"/>
      <c r="D106" s="23"/>
      <c r="E106" s="27"/>
      <c r="F106" s="6"/>
      <c r="G106" s="6">
        <v>0</v>
      </c>
      <c r="H106" s="33"/>
      <c r="I106" s="4"/>
      <c r="J106" s="4"/>
      <c r="K106" s="33">
        <f t="shared" si="1"/>
      </c>
    </row>
    <row r="107" spans="1:11" ht="12.75" hidden="1">
      <c r="A107" s="152" t="s">
        <v>36</v>
      </c>
      <c r="B107" s="26" t="s">
        <v>3</v>
      </c>
      <c r="C107" s="23"/>
      <c r="D107" s="23"/>
      <c r="E107" s="27"/>
      <c r="F107" s="6"/>
      <c r="G107" s="6"/>
      <c r="H107" s="33"/>
      <c r="I107" s="4"/>
      <c r="J107" s="4"/>
      <c r="K107" s="33">
        <f t="shared" si="1"/>
      </c>
    </row>
    <row r="108" spans="1:11" ht="12.75" hidden="1">
      <c r="A108" s="153"/>
      <c r="B108" s="26" t="s">
        <v>6</v>
      </c>
      <c r="C108" s="28">
        <v>4213</v>
      </c>
      <c r="D108" s="28">
        <v>48</v>
      </c>
      <c r="E108" s="29">
        <v>7.31</v>
      </c>
      <c r="F108" s="6">
        <v>72</v>
      </c>
      <c r="G108" s="6">
        <v>60</v>
      </c>
      <c r="H108" s="33">
        <v>7</v>
      </c>
      <c r="I108" s="4"/>
      <c r="J108" s="4">
        <v>58</v>
      </c>
      <c r="K108" s="33">
        <f t="shared" si="1"/>
      </c>
    </row>
    <row r="109" spans="1:11" ht="12.75" hidden="1">
      <c r="A109" s="153"/>
      <c r="B109" s="26" t="s">
        <v>10</v>
      </c>
      <c r="C109" s="23"/>
      <c r="D109" s="23"/>
      <c r="E109" s="27"/>
      <c r="F109" s="6"/>
      <c r="G109" s="6"/>
      <c r="H109" s="33"/>
      <c r="I109" s="4"/>
      <c r="J109" s="4"/>
      <c r="K109" s="33">
        <f t="shared" si="1"/>
      </c>
    </row>
    <row r="110" spans="1:11" ht="12.75" hidden="1">
      <c r="A110" s="154"/>
      <c r="B110" s="26" t="s">
        <v>11</v>
      </c>
      <c r="C110" s="23"/>
      <c r="D110" s="23"/>
      <c r="E110" s="27"/>
      <c r="F110" s="6"/>
      <c r="G110" s="6"/>
      <c r="H110" s="33"/>
      <c r="I110" s="4"/>
      <c r="J110" s="4"/>
      <c r="K110" s="33">
        <f t="shared" si="1"/>
      </c>
    </row>
    <row r="111" spans="1:11" ht="12.75" hidden="1">
      <c r="A111" s="30" t="s">
        <v>106</v>
      </c>
      <c r="B111" s="26" t="s">
        <v>3</v>
      </c>
      <c r="C111" s="28">
        <v>13578</v>
      </c>
      <c r="D111" s="28">
        <v>223</v>
      </c>
      <c r="E111" s="34">
        <f>C111/D111/12</f>
        <v>5.073991031390134</v>
      </c>
      <c r="F111" s="6">
        <v>12880</v>
      </c>
      <c r="G111" s="6">
        <v>280</v>
      </c>
      <c r="H111" s="33">
        <f>F111/G111/12</f>
        <v>3.8333333333333335</v>
      </c>
      <c r="I111" s="4">
        <v>62</v>
      </c>
      <c r="J111" s="4">
        <v>265</v>
      </c>
      <c r="K111" s="33">
        <f t="shared" si="1"/>
      </c>
    </row>
    <row r="112" spans="1:11" ht="12.75" hidden="1">
      <c r="A112" s="30"/>
      <c r="B112" s="26"/>
      <c r="C112" s="28"/>
      <c r="D112" s="28"/>
      <c r="E112" s="34"/>
      <c r="F112" s="6"/>
      <c r="G112" s="6"/>
      <c r="H112" s="33"/>
      <c r="I112" s="4"/>
      <c r="J112" s="4"/>
      <c r="K112" s="33">
        <f t="shared" si="1"/>
      </c>
    </row>
    <row r="113" spans="1:11" ht="12.75" hidden="1">
      <c r="A113" s="30"/>
      <c r="B113" s="26"/>
      <c r="C113" s="28"/>
      <c r="D113" s="28"/>
      <c r="E113" s="34"/>
      <c r="F113" s="6"/>
      <c r="G113" s="6"/>
      <c r="H113" s="33"/>
      <c r="I113" s="4"/>
      <c r="J113" s="4"/>
      <c r="K113" s="33">
        <f t="shared" si="1"/>
      </c>
    </row>
    <row r="114" spans="1:11" ht="12.75" hidden="1">
      <c r="A114" s="30"/>
      <c r="B114" s="26"/>
      <c r="C114" s="28"/>
      <c r="D114" s="28"/>
      <c r="E114" s="34"/>
      <c r="F114" s="6"/>
      <c r="G114" s="6"/>
      <c r="H114" s="33"/>
      <c r="I114" s="4"/>
      <c r="J114" s="4"/>
      <c r="K114" s="33">
        <f t="shared" si="1"/>
      </c>
    </row>
    <row r="115" spans="1:11" ht="12.75">
      <c r="A115" s="152" t="s">
        <v>93</v>
      </c>
      <c r="B115" s="26" t="s">
        <v>3</v>
      </c>
      <c r="C115" s="6">
        <f>C7+C11+C15+C19+C23+C27+C31+C35+C39+C43+C47+C51+C55+C59+C63+C67+C71+C75+C79+C83+C87+C91+C95+C99+C103+C107+C11</f>
        <v>95447</v>
      </c>
      <c r="D115" s="6">
        <f>D7+D11+D15+D19+D23+D27+D31+D35+D39+D43+D47+D51+D55+D59+D63+D67+D71+D75+D79+D83+D87+D91+D95+D99+D103+D107</f>
        <v>1372</v>
      </c>
      <c r="E115" s="34">
        <f>C115/D115/12</f>
        <v>5.797315354713313</v>
      </c>
      <c r="F115" s="6">
        <f>F7+F11+F15+F19+F23+F27+F31+F35+F39+F43+F47+F51+F55+F59+F63+F67+F71+F75+F79+F83+F87+F91+F95+F99+F103+F107+F11</f>
        <v>61953</v>
      </c>
      <c r="G115" s="6">
        <f>G7+G11+G15+G19+G23+G27+G31+G35+G39+G43+G47+G51+G55+G59+G63+G67+G71+G75+G79+G83+G87+G91+G95+G99+G103+G107</f>
        <v>880</v>
      </c>
      <c r="H115" s="33">
        <f>F115/G115/12</f>
        <v>5.866761363636364</v>
      </c>
      <c r="I115" s="4">
        <v>38682.22</v>
      </c>
      <c r="J115" s="4">
        <v>651</v>
      </c>
      <c r="K115" s="33">
        <f>IF(I115*J115&gt;0,I115/J115*1/12,"")</f>
        <v>4.951641065028162</v>
      </c>
    </row>
    <row r="116" spans="1:11" ht="12.75">
      <c r="A116" s="153"/>
      <c r="B116" s="26" t="s">
        <v>6</v>
      </c>
      <c r="C116" s="6">
        <f>C8+C12+C16+C20+C24+C28+C32+C36+C40+C44+C48+C56+C60+C64+C68+C72+C76+C80+C84+C88+C92+C96+C100+C104+C108</f>
        <v>349744</v>
      </c>
      <c r="D116" s="6">
        <f>D8+D12+D16+D20+D24+D28+D32+D36+D40+D44+D48+D56+D60+D64+D68+D72+D76+D80+D84+D88+D92+D96+D100+D104+D108</f>
        <v>4164</v>
      </c>
      <c r="E116" s="34">
        <f>C116/D116/12</f>
        <v>6.999359590137687</v>
      </c>
      <c r="F116" s="6">
        <f>F8+F12+F16+F20+F24+F28+F32+F36+F40+F44+F48+F56+F60+F64+F68+F72+F76+F80+F84+F88+F92+F96+F100+F104+F108</f>
        <v>170577</v>
      </c>
      <c r="G116" s="6">
        <f>G8+G12+G16+G20+G24+G28+G32+G36+G40+G44+G48+G56+G60+G64+G68+G72+G76+G80+G84+G88+G92+G96+G100+G104+G108</f>
        <v>2089</v>
      </c>
      <c r="H116" s="33">
        <f>F116/G116/12</f>
        <v>6.804571565342269</v>
      </c>
      <c r="I116" s="4">
        <v>68933.08</v>
      </c>
      <c r="J116" s="4">
        <v>902</v>
      </c>
      <c r="K116" s="33">
        <f>IF(I116*J116&gt;0,I116/J116*1/12,"")</f>
        <v>6.368540280857354</v>
      </c>
    </row>
    <row r="117" spans="1:11" ht="12.75">
      <c r="A117" s="153"/>
      <c r="B117" s="26" t="s">
        <v>10</v>
      </c>
      <c r="C117" s="6">
        <f>C9+C13+C17+C21+C25+C29+C33+C37+C41+C45+C49+C53+C57+C61+C65+C69+C73+C77+C81+C85+C89+C93+C97+C101+C105+C109</f>
        <v>337</v>
      </c>
      <c r="D117" s="6">
        <f>D9+D13+D17+D21+D25+D29+D33+D37+D41+D45+D49+D53+D57+D61+D65+D69+D73+D77+D81+D85+D89+D93+D97+D101+D105+D109</f>
        <v>22</v>
      </c>
      <c r="E117" s="34">
        <f>C117/D117/12</f>
        <v>1.2765151515151516</v>
      </c>
      <c r="F117" s="6">
        <f>F9+F13+F17+F21+F25+F29+F33+F37+F41+F45+F49+F53+F57+F61+F65+F69+F73+F77+F81+F85+F89+F93+F97+F101+F105+F109</f>
        <v>1548</v>
      </c>
      <c r="G117" s="6">
        <f>G9+G13+G17+G21+G25+G29+G33+G37+G41+G45+G49+G53+G57+G61+G65+G69+G73+G77+G81+G85+G89+G93+G97+G101+G105+G109</f>
        <v>37</v>
      </c>
      <c r="H117" s="33">
        <f>F117/G117/12</f>
        <v>3.4864864864864864</v>
      </c>
      <c r="I117" s="4">
        <v>2852</v>
      </c>
      <c r="J117" s="4">
        <v>84</v>
      </c>
      <c r="K117" s="33">
        <f>IF(I117*J117&gt;0,I117/J117*1/12,"")</f>
        <v>2.829365079365079</v>
      </c>
    </row>
    <row r="118" spans="1:11" ht="12.75">
      <c r="A118" s="154"/>
      <c r="B118" s="26" t="s">
        <v>11</v>
      </c>
      <c r="C118" s="6">
        <f>C10+C14+C18+C22+C26+C30+C34+C38+C42+C46+C50+C54+C58+C62+C66+C70+C74+C79+C82+C86+C90+C94+C98+C102+C106+C11</f>
        <v>257</v>
      </c>
      <c r="D118" s="6">
        <f>D10+D14+D18+D22+D26+D30+D34+D38+D42+D46+D50+D54+D58+D62+D66+D70+D74+D79+D82+D86+D90+D94+D98+D102+D106+D11</f>
        <v>186</v>
      </c>
      <c r="E118" s="34">
        <f>C118/D118/12</f>
        <v>0.11514336917562724</v>
      </c>
      <c r="F118" s="6">
        <f>F10+F14+F18+F22+F26+F30+F34+F38+F42+F46+F50+F54+F58+F62+F66+F70+F74+F79+F82+F86+F90+F94+F98+F102+F106+F11</f>
        <v>15264</v>
      </c>
      <c r="G118" s="6">
        <f>G10+G14+G18+G22+G26+G30+G34+G38+G42+G46+G50+G54+G58+G62+G66+G70+G74+G79+G82+G86+G90+G94+G98+G102+G106+G11</f>
        <v>298</v>
      </c>
      <c r="H118" s="33">
        <f>F118/G118/12</f>
        <v>4.268456375838926</v>
      </c>
      <c r="I118" s="4">
        <v>11569</v>
      </c>
      <c r="J118" s="4">
        <v>323</v>
      </c>
      <c r="K118" s="33">
        <f>IF(I118*J118&gt;0,I118/J118*1/12,"")</f>
        <v>2.984778121775026</v>
      </c>
    </row>
    <row r="119" spans="1:8" ht="12.75">
      <c r="A119" s="45"/>
      <c r="B119" s="46"/>
      <c r="C119" s="49" t="s">
        <v>104</v>
      </c>
      <c r="D119" s="49"/>
      <c r="E119" s="47"/>
      <c r="F119" s="48"/>
      <c r="G119" s="48"/>
      <c r="H119" s="47"/>
    </row>
    <row r="120" spans="1:8" ht="12.75">
      <c r="A120" s="45"/>
      <c r="B120" s="46"/>
      <c r="C120" s="49" t="s">
        <v>102</v>
      </c>
      <c r="D120" s="49"/>
      <c r="E120" s="47"/>
      <c r="F120" s="48"/>
      <c r="G120" s="48"/>
      <c r="H120" s="47"/>
    </row>
    <row r="122" spans="3:8" ht="12.75">
      <c r="C122" s="6">
        <v>109025</v>
      </c>
      <c r="D122" s="6">
        <v>1595</v>
      </c>
      <c r="E122" s="29">
        <v>5.7</v>
      </c>
      <c r="F122" s="6"/>
      <c r="G122" s="6"/>
      <c r="H122" s="34"/>
    </row>
    <row r="123" spans="3:8" ht="12.75">
      <c r="C123" s="6">
        <v>355272</v>
      </c>
      <c r="D123" s="6">
        <v>4232</v>
      </c>
      <c r="E123" s="29">
        <v>7</v>
      </c>
      <c r="F123" s="6"/>
      <c r="G123" s="6"/>
      <c r="H123" s="34"/>
    </row>
    <row r="124" spans="3:8" ht="12.75">
      <c r="C124" s="6">
        <v>337</v>
      </c>
      <c r="D124" s="6">
        <v>9</v>
      </c>
      <c r="E124" s="29">
        <v>3.12</v>
      </c>
      <c r="F124" s="6"/>
      <c r="G124" s="6"/>
      <c r="H124" s="34"/>
    </row>
    <row r="125" spans="3:8" ht="12.75">
      <c r="C125" s="6">
        <v>257</v>
      </c>
      <c r="D125" s="6">
        <v>7</v>
      </c>
      <c r="E125" s="29">
        <v>3.06</v>
      </c>
      <c r="F125" s="6"/>
      <c r="G125" s="6"/>
      <c r="H125" s="34"/>
    </row>
  </sheetData>
  <sheetProtection/>
  <mergeCells count="30">
    <mergeCell ref="A83:A86"/>
    <mergeCell ref="A59:A62"/>
    <mergeCell ref="A99:A102"/>
    <mergeCell ref="A103:A106"/>
    <mergeCell ref="A107:A110"/>
    <mergeCell ref="A115:A118"/>
    <mergeCell ref="A63:A66"/>
    <mergeCell ref="A67:A70"/>
    <mergeCell ref="A71:A74"/>
    <mergeCell ref="A75:A78"/>
    <mergeCell ref="A23:A26"/>
    <mergeCell ref="A27:A30"/>
    <mergeCell ref="A31:A34"/>
    <mergeCell ref="A79:A82"/>
    <mergeCell ref="A35:A38"/>
    <mergeCell ref="A39:A42"/>
    <mergeCell ref="A43:A46"/>
    <mergeCell ref="A47:A50"/>
    <mergeCell ref="A51:A54"/>
    <mergeCell ref="A55:A58"/>
    <mergeCell ref="I5:K5"/>
    <mergeCell ref="A87:A90"/>
    <mergeCell ref="A91:A94"/>
    <mergeCell ref="A95:A98"/>
    <mergeCell ref="C5:E5"/>
    <mergeCell ref="F5:H5"/>
    <mergeCell ref="A7:A10"/>
    <mergeCell ref="A11:A14"/>
    <mergeCell ref="A15:A18"/>
    <mergeCell ref="A19:A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  <ignoredErrors>
    <ignoredError sqref="G11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1"/>
  <dimension ref="A1:L28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36" sqref="A7:IV136"/>
    </sheetView>
  </sheetViews>
  <sheetFormatPr defaultColWidth="9.140625" defaultRowHeight="15"/>
  <cols>
    <col min="1" max="1" width="9.140625" style="3" customWidth="1"/>
    <col min="2" max="2" width="56.421875" style="8" customWidth="1"/>
    <col min="3" max="16384" width="9.140625" style="3" customWidth="1"/>
  </cols>
  <sheetData>
    <row r="1" ht="12.75">
      <c r="A1" s="2" t="s">
        <v>54</v>
      </c>
    </row>
    <row r="3" ht="12.75">
      <c r="H3" s="3" t="s">
        <v>137</v>
      </c>
    </row>
    <row r="5" spans="1:12" ht="12.75">
      <c r="A5" s="4"/>
      <c r="B5" s="6"/>
      <c r="C5" s="4"/>
      <c r="D5" s="134" t="s">
        <v>39</v>
      </c>
      <c r="E5" s="135"/>
      <c r="F5" s="136"/>
      <c r="G5" s="134" t="s">
        <v>40</v>
      </c>
      <c r="H5" s="135"/>
      <c r="I5" s="136"/>
      <c r="J5" s="134" t="s">
        <v>117</v>
      </c>
      <c r="K5" s="135"/>
      <c r="L5" s="136"/>
    </row>
    <row r="6" spans="1:12" ht="51" customHeight="1">
      <c r="A6" s="4" t="s">
        <v>0</v>
      </c>
      <c r="B6" s="6" t="s">
        <v>1</v>
      </c>
      <c r="C6" s="4" t="s">
        <v>138</v>
      </c>
      <c r="D6" s="9" t="s">
        <v>57</v>
      </c>
      <c r="E6" s="9" t="s">
        <v>55</v>
      </c>
      <c r="F6" s="9" t="s">
        <v>56</v>
      </c>
      <c r="G6" s="9" t="s">
        <v>57</v>
      </c>
      <c r="H6" s="9" t="s">
        <v>55</v>
      </c>
      <c r="I6" s="9" t="s">
        <v>56</v>
      </c>
      <c r="J6" s="9" t="s">
        <v>57</v>
      </c>
      <c r="K6" s="9" t="s">
        <v>55</v>
      </c>
      <c r="L6" s="9" t="s">
        <v>56</v>
      </c>
    </row>
    <row r="7" spans="1:12" ht="12.75" customHeight="1" hidden="1">
      <c r="A7" s="156" t="s">
        <v>2</v>
      </c>
      <c r="B7" s="4" t="s">
        <v>107</v>
      </c>
      <c r="C7" s="4" t="s">
        <v>4</v>
      </c>
      <c r="D7" s="4"/>
      <c r="E7" s="4"/>
      <c r="F7" s="4"/>
      <c r="G7" s="4"/>
      <c r="H7" s="4"/>
      <c r="I7" s="4"/>
      <c r="J7" s="4"/>
      <c r="K7" s="4"/>
      <c r="L7" s="4"/>
    </row>
    <row r="8" spans="1:12" ht="12.75" hidden="1">
      <c r="A8" s="157"/>
      <c r="B8" s="4" t="s">
        <v>107</v>
      </c>
      <c r="C8" s="4" t="s">
        <v>5</v>
      </c>
      <c r="D8" s="4"/>
      <c r="E8" s="4"/>
      <c r="F8" s="4"/>
      <c r="G8" s="4"/>
      <c r="H8" s="4"/>
      <c r="I8" s="4"/>
      <c r="J8" s="4"/>
      <c r="K8" s="4"/>
      <c r="L8" s="4"/>
    </row>
    <row r="9" spans="1:12" ht="12.75" hidden="1">
      <c r="A9" s="157"/>
      <c r="B9" s="4" t="s">
        <v>108</v>
      </c>
      <c r="C9" s="4" t="s">
        <v>4</v>
      </c>
      <c r="D9" s="4">
        <v>90</v>
      </c>
      <c r="E9" s="4">
        <v>125</v>
      </c>
      <c r="F9" s="4">
        <v>95</v>
      </c>
      <c r="G9" s="4">
        <v>0</v>
      </c>
      <c r="H9" s="4">
        <v>0</v>
      </c>
      <c r="I9" s="4">
        <v>0</v>
      </c>
      <c r="J9" s="4"/>
      <c r="K9" s="4"/>
      <c r="L9" s="4"/>
    </row>
    <row r="10" spans="1:12" ht="12.75" hidden="1">
      <c r="A10" s="157"/>
      <c r="B10" s="4" t="s">
        <v>108</v>
      </c>
      <c r="C10" s="4" t="s">
        <v>5</v>
      </c>
      <c r="D10" s="4">
        <v>30</v>
      </c>
      <c r="E10" s="4">
        <v>6</v>
      </c>
      <c r="F10" s="4">
        <v>20</v>
      </c>
      <c r="G10" s="4">
        <v>0</v>
      </c>
      <c r="H10" s="4">
        <v>0</v>
      </c>
      <c r="I10" s="4">
        <v>0</v>
      </c>
      <c r="J10" s="4"/>
      <c r="K10" s="4"/>
      <c r="L10" s="4"/>
    </row>
    <row r="11" spans="1:12" ht="12.75" customHeight="1" hidden="1">
      <c r="A11" s="157"/>
      <c r="B11" s="4" t="s">
        <v>109</v>
      </c>
      <c r="C11" s="4" t="s">
        <v>4</v>
      </c>
      <c r="D11" s="4"/>
      <c r="E11" s="4"/>
      <c r="F11" s="4"/>
      <c r="G11" s="4">
        <v>100</v>
      </c>
      <c r="H11" s="4">
        <v>150</v>
      </c>
      <c r="I11" s="4">
        <v>100</v>
      </c>
      <c r="J11" s="4"/>
      <c r="K11" s="4"/>
      <c r="L11" s="4">
        <v>104</v>
      </c>
    </row>
    <row r="12" spans="1:12" ht="12.75" hidden="1">
      <c r="A12" s="157"/>
      <c r="B12" s="4" t="s">
        <v>109</v>
      </c>
      <c r="C12" s="4" t="s">
        <v>5</v>
      </c>
      <c r="D12" s="4"/>
      <c r="E12" s="4"/>
      <c r="F12" s="4"/>
      <c r="G12" s="4">
        <v>35</v>
      </c>
      <c r="H12" s="4">
        <v>25</v>
      </c>
      <c r="I12" s="4">
        <v>20</v>
      </c>
      <c r="J12" s="4"/>
      <c r="K12" s="4"/>
      <c r="L12" s="4">
        <v>12</v>
      </c>
    </row>
    <row r="13" spans="1:12" ht="12.75" customHeight="1" hidden="1">
      <c r="A13" s="157"/>
      <c r="B13" s="4" t="s">
        <v>110</v>
      </c>
      <c r="C13" s="4" t="s">
        <v>4</v>
      </c>
      <c r="D13" s="4"/>
      <c r="E13" s="4"/>
      <c r="F13" s="4"/>
      <c r="G13" s="4"/>
      <c r="H13" s="4"/>
      <c r="I13" s="4"/>
      <c r="J13" s="4"/>
      <c r="K13" s="4"/>
      <c r="L13" s="4"/>
    </row>
    <row r="14" spans="1:12" ht="12.75" hidden="1">
      <c r="A14" s="157"/>
      <c r="B14" s="4" t="s">
        <v>110</v>
      </c>
      <c r="C14" s="4" t="s">
        <v>5</v>
      </c>
      <c r="D14" s="4"/>
      <c r="E14" s="4"/>
      <c r="F14" s="4"/>
      <c r="G14" s="4"/>
      <c r="H14" s="4"/>
      <c r="I14" s="4"/>
      <c r="J14" s="4"/>
      <c r="K14" s="4"/>
      <c r="L14" s="4"/>
    </row>
    <row r="15" spans="1:12" ht="12.75" hidden="1">
      <c r="A15" s="157"/>
      <c r="B15" s="4" t="s">
        <v>111</v>
      </c>
      <c r="C15" s="4" t="s">
        <v>4</v>
      </c>
      <c r="D15" s="4"/>
      <c r="E15" s="4"/>
      <c r="F15" s="4"/>
      <c r="G15" s="4"/>
      <c r="H15" s="4"/>
      <c r="I15" s="4"/>
      <c r="J15" s="4"/>
      <c r="K15" s="4"/>
      <c r="L15" s="4"/>
    </row>
    <row r="16" spans="1:12" ht="12.75" hidden="1">
      <c r="A16" s="158"/>
      <c r="B16" s="4" t="s">
        <v>111</v>
      </c>
      <c r="C16" s="4" t="s">
        <v>5</v>
      </c>
      <c r="D16" s="4"/>
      <c r="E16" s="4"/>
      <c r="F16" s="4"/>
      <c r="G16" s="4"/>
      <c r="H16" s="4"/>
      <c r="I16" s="4"/>
      <c r="J16" s="4"/>
      <c r="K16" s="4"/>
      <c r="L16" s="4"/>
    </row>
    <row r="17" spans="1:12" ht="12.75" customHeight="1" hidden="1">
      <c r="A17" s="156" t="s">
        <v>12</v>
      </c>
      <c r="B17" s="4" t="s">
        <v>107</v>
      </c>
      <c r="C17" s="4" t="s">
        <v>4</v>
      </c>
      <c r="D17" s="4"/>
      <c r="E17" s="4"/>
      <c r="F17" s="4"/>
      <c r="G17" s="4"/>
      <c r="H17" s="4"/>
      <c r="I17" s="4"/>
      <c r="J17" s="4"/>
      <c r="K17" s="4"/>
      <c r="L17" s="4"/>
    </row>
    <row r="18" spans="1:12" ht="12.75" hidden="1">
      <c r="A18" s="157" t="s">
        <v>12</v>
      </c>
      <c r="B18" s="4" t="s">
        <v>107</v>
      </c>
      <c r="C18" s="4" t="s">
        <v>5</v>
      </c>
      <c r="D18" s="4"/>
      <c r="E18" s="4"/>
      <c r="F18" s="4"/>
      <c r="G18" s="4"/>
      <c r="H18" s="4"/>
      <c r="I18" s="4"/>
      <c r="J18" s="4"/>
      <c r="K18" s="4"/>
      <c r="L18" s="4"/>
    </row>
    <row r="19" spans="1:12" ht="12.75" hidden="1">
      <c r="A19" s="157" t="s">
        <v>12</v>
      </c>
      <c r="B19" s="4" t="s">
        <v>108</v>
      </c>
      <c r="C19" s="4" t="s">
        <v>4</v>
      </c>
      <c r="D19" s="4">
        <v>22</v>
      </c>
      <c r="E19" s="4">
        <v>137</v>
      </c>
      <c r="F19" s="4">
        <v>20</v>
      </c>
      <c r="G19" s="4">
        <v>34</v>
      </c>
      <c r="H19" s="4">
        <v>142</v>
      </c>
      <c r="I19" s="4">
        <v>34</v>
      </c>
      <c r="J19" s="4"/>
      <c r="K19" s="4"/>
      <c r="L19" s="4"/>
    </row>
    <row r="20" spans="1:12" ht="12.75" hidden="1">
      <c r="A20" s="157" t="s">
        <v>12</v>
      </c>
      <c r="B20" s="4" t="s">
        <v>108</v>
      </c>
      <c r="C20" s="4" t="s">
        <v>5</v>
      </c>
      <c r="D20" s="4"/>
      <c r="E20" s="4"/>
      <c r="F20" s="4"/>
      <c r="G20" s="4"/>
      <c r="H20" s="4"/>
      <c r="I20" s="4"/>
      <c r="J20" s="4"/>
      <c r="K20" s="4"/>
      <c r="L20" s="4"/>
    </row>
    <row r="21" spans="1:12" ht="12.75" customHeight="1" hidden="1">
      <c r="A21" s="157" t="s">
        <v>12</v>
      </c>
      <c r="B21" s="4" t="s">
        <v>109</v>
      </c>
      <c r="C21" s="4" t="s">
        <v>4</v>
      </c>
      <c r="D21" s="4"/>
      <c r="E21" s="4"/>
      <c r="F21" s="4"/>
      <c r="G21" s="4">
        <v>34</v>
      </c>
      <c r="H21" s="4"/>
      <c r="I21" s="4">
        <v>34</v>
      </c>
      <c r="J21" s="4">
        <v>34</v>
      </c>
      <c r="K21" s="4">
        <v>181</v>
      </c>
      <c r="L21" s="4">
        <v>32</v>
      </c>
    </row>
    <row r="22" spans="1:12" ht="12.75" hidden="1">
      <c r="A22" s="157" t="s">
        <v>12</v>
      </c>
      <c r="B22" s="4" t="s">
        <v>109</v>
      </c>
      <c r="C22" s="4" t="s">
        <v>5</v>
      </c>
      <c r="D22" s="4"/>
      <c r="E22" s="4"/>
      <c r="F22" s="4"/>
      <c r="G22" s="4">
        <v>9</v>
      </c>
      <c r="H22" s="4"/>
      <c r="I22" s="4">
        <v>9</v>
      </c>
      <c r="J22" s="4">
        <v>9</v>
      </c>
      <c r="K22" s="4">
        <v>10</v>
      </c>
      <c r="L22" s="4">
        <v>1</v>
      </c>
    </row>
    <row r="23" spans="1:12" ht="12.75" customHeight="1" hidden="1">
      <c r="A23" s="157" t="s">
        <v>12</v>
      </c>
      <c r="B23" s="4" t="s">
        <v>110</v>
      </c>
      <c r="C23" s="4" t="s">
        <v>4</v>
      </c>
      <c r="D23" s="4"/>
      <c r="E23" s="4"/>
      <c r="F23" s="4"/>
      <c r="G23" s="4"/>
      <c r="H23" s="4"/>
      <c r="I23" s="4"/>
      <c r="J23" s="4"/>
      <c r="K23" s="4"/>
      <c r="L23" s="4"/>
    </row>
    <row r="24" spans="1:12" ht="12.75" hidden="1">
      <c r="A24" s="157" t="s">
        <v>12</v>
      </c>
      <c r="B24" s="4" t="s">
        <v>110</v>
      </c>
      <c r="C24" s="4" t="s">
        <v>5</v>
      </c>
      <c r="D24" s="4"/>
      <c r="E24" s="4"/>
      <c r="F24" s="4"/>
      <c r="G24" s="4"/>
      <c r="H24" s="4"/>
      <c r="I24" s="4"/>
      <c r="J24" s="4"/>
      <c r="K24" s="4"/>
      <c r="L24" s="4"/>
    </row>
    <row r="25" spans="1:12" ht="12.75" hidden="1">
      <c r="A25" s="157" t="s">
        <v>12</v>
      </c>
      <c r="B25" s="4" t="s">
        <v>111</v>
      </c>
      <c r="C25" s="4" t="s">
        <v>4</v>
      </c>
      <c r="D25" s="4"/>
      <c r="E25" s="4"/>
      <c r="F25" s="4"/>
      <c r="G25" s="4"/>
      <c r="H25" s="4"/>
      <c r="I25" s="4"/>
      <c r="J25" s="4">
        <v>50</v>
      </c>
      <c r="K25" s="4">
        <v>12</v>
      </c>
      <c r="L25" s="4">
        <v>7</v>
      </c>
    </row>
    <row r="26" spans="1:12" ht="12.75" hidden="1">
      <c r="A26" s="158" t="s">
        <v>12</v>
      </c>
      <c r="B26" s="4" t="s">
        <v>111</v>
      </c>
      <c r="C26" s="4" t="s">
        <v>5</v>
      </c>
      <c r="D26" s="4"/>
      <c r="E26" s="4"/>
      <c r="F26" s="4"/>
      <c r="G26" s="4"/>
      <c r="H26" s="4"/>
      <c r="I26" s="4"/>
      <c r="J26" s="4"/>
      <c r="K26" s="4"/>
      <c r="L26" s="4"/>
    </row>
    <row r="27" spans="1:12" ht="12.75" customHeight="1" hidden="1">
      <c r="A27" s="156" t="s">
        <v>13</v>
      </c>
      <c r="B27" s="4" t="s">
        <v>107</v>
      </c>
      <c r="C27" s="4" t="s">
        <v>4</v>
      </c>
      <c r="D27" s="4"/>
      <c r="E27" s="4"/>
      <c r="F27" s="4"/>
      <c r="G27" s="4"/>
      <c r="H27" s="4"/>
      <c r="I27" s="4"/>
      <c r="J27" s="4"/>
      <c r="K27" s="4"/>
      <c r="L27" s="4"/>
    </row>
    <row r="28" spans="1:12" ht="12.75" hidden="1">
      <c r="A28" s="157" t="s">
        <v>13</v>
      </c>
      <c r="B28" s="4" t="s">
        <v>107</v>
      </c>
      <c r="C28" s="4" t="s">
        <v>5</v>
      </c>
      <c r="D28" s="4"/>
      <c r="E28" s="4"/>
      <c r="F28" s="4"/>
      <c r="G28" s="4"/>
      <c r="H28" s="4"/>
      <c r="I28" s="4"/>
      <c r="J28" s="4"/>
      <c r="K28" s="4"/>
      <c r="L28" s="4"/>
    </row>
    <row r="29" spans="1:12" ht="12.75" hidden="1">
      <c r="A29" s="157" t="s">
        <v>13</v>
      </c>
      <c r="B29" s="4" t="s">
        <v>108</v>
      </c>
      <c r="C29" s="4" t="s">
        <v>4</v>
      </c>
      <c r="D29" s="4">
        <v>74</v>
      </c>
      <c r="E29" s="4">
        <v>277</v>
      </c>
      <c r="F29" s="4">
        <v>75</v>
      </c>
      <c r="G29" s="4">
        <v>62</v>
      </c>
      <c r="H29" s="4">
        <v>294</v>
      </c>
      <c r="I29" s="4">
        <v>70</v>
      </c>
      <c r="J29" s="4"/>
      <c r="K29" s="4"/>
      <c r="L29" s="4"/>
    </row>
    <row r="30" spans="1:12" ht="12.75" hidden="1">
      <c r="A30" s="157" t="s">
        <v>13</v>
      </c>
      <c r="B30" s="4" t="s">
        <v>108</v>
      </c>
      <c r="C30" s="4" t="s">
        <v>5</v>
      </c>
      <c r="D30" s="4"/>
      <c r="E30" s="4"/>
      <c r="F30" s="4"/>
      <c r="G30" s="4">
        <v>11</v>
      </c>
      <c r="H30" s="4">
        <v>12</v>
      </c>
      <c r="I30" s="4">
        <v>9</v>
      </c>
      <c r="J30" s="4"/>
      <c r="K30" s="4"/>
      <c r="L30" s="4"/>
    </row>
    <row r="31" spans="1:12" ht="12.75" customHeight="1" hidden="1">
      <c r="A31" s="157" t="s">
        <v>13</v>
      </c>
      <c r="B31" s="4" t="s">
        <v>109</v>
      </c>
      <c r="C31" s="4" t="s">
        <v>4</v>
      </c>
      <c r="D31" s="4"/>
      <c r="E31" s="4"/>
      <c r="F31" s="4"/>
      <c r="G31" s="4">
        <v>106</v>
      </c>
      <c r="H31" s="4">
        <v>294</v>
      </c>
      <c r="I31" s="4">
        <v>106</v>
      </c>
      <c r="J31" s="4">
        <v>103</v>
      </c>
      <c r="K31" s="4">
        <v>235</v>
      </c>
      <c r="L31" s="4">
        <v>104</v>
      </c>
    </row>
    <row r="32" spans="1:12" ht="12.75" hidden="1">
      <c r="A32" s="157" t="s">
        <v>13</v>
      </c>
      <c r="B32" s="4" t="s">
        <v>109</v>
      </c>
      <c r="C32" s="4" t="s">
        <v>5</v>
      </c>
      <c r="D32" s="4"/>
      <c r="E32" s="4"/>
      <c r="F32" s="4"/>
      <c r="G32" s="4">
        <v>13</v>
      </c>
      <c r="H32" s="4">
        <v>12</v>
      </c>
      <c r="I32" s="4">
        <v>13</v>
      </c>
      <c r="J32" s="4">
        <v>13</v>
      </c>
      <c r="K32" s="4">
        <v>15</v>
      </c>
      <c r="L32" s="4">
        <v>5</v>
      </c>
    </row>
    <row r="33" spans="1:12" ht="12.75" customHeight="1" hidden="1">
      <c r="A33" s="157" t="s">
        <v>13</v>
      </c>
      <c r="B33" s="4" t="s">
        <v>110</v>
      </c>
      <c r="C33" s="4" t="s">
        <v>4</v>
      </c>
      <c r="D33" s="4"/>
      <c r="E33" s="4"/>
      <c r="F33" s="4"/>
      <c r="G33" s="4"/>
      <c r="H33" s="4"/>
      <c r="I33" s="4"/>
      <c r="J33" s="4"/>
      <c r="K33" s="4"/>
      <c r="L33" s="4"/>
    </row>
    <row r="34" spans="1:12" ht="12.75" hidden="1">
      <c r="A34" s="157" t="s">
        <v>13</v>
      </c>
      <c r="B34" s="4" t="s">
        <v>110</v>
      </c>
      <c r="C34" s="4" t="s">
        <v>5</v>
      </c>
      <c r="D34" s="4"/>
      <c r="E34" s="4"/>
      <c r="F34" s="4"/>
      <c r="G34" s="4"/>
      <c r="H34" s="4"/>
      <c r="I34" s="4"/>
      <c r="J34" s="4"/>
      <c r="K34" s="4"/>
      <c r="L34" s="4"/>
    </row>
    <row r="35" spans="1:12" ht="12.75" hidden="1">
      <c r="A35" s="157" t="s">
        <v>13</v>
      </c>
      <c r="B35" s="4" t="s">
        <v>111</v>
      </c>
      <c r="C35" s="4" t="s">
        <v>4</v>
      </c>
      <c r="D35" s="4"/>
      <c r="E35" s="4"/>
      <c r="F35" s="4"/>
      <c r="G35" s="4"/>
      <c r="H35" s="4"/>
      <c r="I35" s="4"/>
      <c r="J35" s="4"/>
      <c r="K35" s="4"/>
      <c r="L35" s="4"/>
    </row>
    <row r="36" spans="1:12" ht="12.75" hidden="1">
      <c r="A36" s="158" t="s">
        <v>13</v>
      </c>
      <c r="B36" s="4" t="s">
        <v>111</v>
      </c>
      <c r="C36" s="4" t="s">
        <v>5</v>
      </c>
      <c r="D36" s="4"/>
      <c r="E36" s="4"/>
      <c r="F36" s="4"/>
      <c r="G36" s="4"/>
      <c r="H36" s="4"/>
      <c r="I36" s="4"/>
      <c r="J36" s="4"/>
      <c r="K36" s="4"/>
      <c r="L36" s="4"/>
    </row>
    <row r="37" spans="1:12" ht="12.75" customHeight="1" hidden="1">
      <c r="A37" s="156" t="s">
        <v>14</v>
      </c>
      <c r="B37" s="4" t="s">
        <v>107</v>
      </c>
      <c r="C37" s="4" t="s">
        <v>4</v>
      </c>
      <c r="D37" s="4"/>
      <c r="E37" s="4"/>
      <c r="F37" s="4"/>
      <c r="G37" s="4"/>
      <c r="H37" s="4"/>
      <c r="I37" s="4"/>
      <c r="J37" s="4"/>
      <c r="K37" s="4"/>
      <c r="L37" s="4"/>
    </row>
    <row r="38" spans="1:12" ht="12.75" hidden="1">
      <c r="A38" s="157" t="s">
        <v>14</v>
      </c>
      <c r="B38" s="4" t="s">
        <v>107</v>
      </c>
      <c r="C38" s="4" t="s">
        <v>5</v>
      </c>
      <c r="D38" s="4"/>
      <c r="E38" s="4"/>
      <c r="F38" s="4"/>
      <c r="G38" s="4"/>
      <c r="H38" s="4"/>
      <c r="I38" s="4"/>
      <c r="J38" s="4"/>
      <c r="K38" s="4"/>
      <c r="L38" s="4"/>
    </row>
    <row r="39" spans="1:12" ht="12.75" hidden="1">
      <c r="A39" s="157" t="s">
        <v>14</v>
      </c>
      <c r="B39" s="4" t="s">
        <v>108</v>
      </c>
      <c r="C39" s="4" t="s">
        <v>4</v>
      </c>
      <c r="D39" s="4"/>
      <c r="E39" s="4"/>
      <c r="F39" s="4"/>
      <c r="G39" s="4"/>
      <c r="H39" s="4"/>
      <c r="I39" s="4"/>
      <c r="J39" s="4"/>
      <c r="K39" s="4"/>
      <c r="L39" s="4"/>
    </row>
    <row r="40" spans="1:12" ht="12.75" hidden="1">
      <c r="A40" s="157" t="s">
        <v>14</v>
      </c>
      <c r="B40" s="4" t="s">
        <v>108</v>
      </c>
      <c r="C40" s="4" t="s">
        <v>5</v>
      </c>
      <c r="D40" s="4"/>
      <c r="E40" s="4"/>
      <c r="F40" s="4"/>
      <c r="G40" s="4"/>
      <c r="H40" s="4"/>
      <c r="I40" s="4"/>
      <c r="J40" s="4"/>
      <c r="K40" s="4"/>
      <c r="L40" s="4"/>
    </row>
    <row r="41" spans="1:12" ht="12.75" customHeight="1" hidden="1">
      <c r="A41" s="157" t="s">
        <v>14</v>
      </c>
      <c r="B41" s="4" t="s">
        <v>109</v>
      </c>
      <c r="C41" s="4" t="s">
        <v>4</v>
      </c>
      <c r="D41" s="4">
        <v>490</v>
      </c>
      <c r="E41" s="4">
        <v>530</v>
      </c>
      <c r="F41" s="4">
        <v>545</v>
      </c>
      <c r="G41" s="4">
        <v>475</v>
      </c>
      <c r="H41" s="4">
        <v>435</v>
      </c>
      <c r="I41" s="4">
        <v>460</v>
      </c>
      <c r="J41" s="4">
        <v>475</v>
      </c>
      <c r="K41" s="4">
        <v>516</v>
      </c>
      <c r="L41" s="4">
        <v>507</v>
      </c>
    </row>
    <row r="42" spans="1:12" ht="12.75" hidden="1">
      <c r="A42" s="157" t="s">
        <v>14</v>
      </c>
      <c r="B42" s="4" t="s">
        <v>109</v>
      </c>
      <c r="C42" s="4" t="s">
        <v>5</v>
      </c>
      <c r="D42" s="4"/>
      <c r="E42" s="4"/>
      <c r="F42" s="4"/>
      <c r="G42" s="4"/>
      <c r="H42" s="4"/>
      <c r="I42" s="4"/>
      <c r="J42" s="4"/>
      <c r="K42" s="4"/>
      <c r="L42" s="4"/>
    </row>
    <row r="43" spans="1:12" ht="12.75" customHeight="1" hidden="1">
      <c r="A43" s="157" t="s">
        <v>14</v>
      </c>
      <c r="B43" s="4" t="s">
        <v>110</v>
      </c>
      <c r="C43" s="4" t="s">
        <v>4</v>
      </c>
      <c r="D43" s="4">
        <v>275</v>
      </c>
      <c r="E43" s="4">
        <v>374</v>
      </c>
      <c r="F43" s="4">
        <v>317</v>
      </c>
      <c r="G43" s="4">
        <v>265</v>
      </c>
      <c r="H43" s="4">
        <v>283</v>
      </c>
      <c r="I43" s="4">
        <v>250</v>
      </c>
      <c r="J43" s="4">
        <v>235</v>
      </c>
      <c r="K43" s="4">
        <v>252</v>
      </c>
      <c r="L43" s="4">
        <v>314</v>
      </c>
    </row>
    <row r="44" spans="1:12" ht="12.75" hidden="1">
      <c r="A44" s="157" t="s">
        <v>14</v>
      </c>
      <c r="B44" s="4" t="s">
        <v>110</v>
      </c>
      <c r="C44" s="4" t="s">
        <v>5</v>
      </c>
      <c r="D44" s="4">
        <v>80</v>
      </c>
      <c r="E44" s="4">
        <v>16</v>
      </c>
      <c r="F44" s="4"/>
      <c r="G44" s="4">
        <v>40</v>
      </c>
      <c r="H44" s="4">
        <v>12</v>
      </c>
      <c r="I44" s="4"/>
      <c r="J44" s="4">
        <v>40</v>
      </c>
      <c r="K44" s="4">
        <v>4</v>
      </c>
      <c r="L44" s="4"/>
    </row>
    <row r="45" spans="1:12" ht="12.75" hidden="1">
      <c r="A45" s="157" t="s">
        <v>14</v>
      </c>
      <c r="B45" s="4" t="s">
        <v>111</v>
      </c>
      <c r="C45" s="4" t="s">
        <v>4</v>
      </c>
      <c r="D45" s="4"/>
      <c r="E45" s="4"/>
      <c r="F45" s="4"/>
      <c r="G45" s="4"/>
      <c r="H45" s="4"/>
      <c r="I45" s="4"/>
      <c r="J45" s="4"/>
      <c r="K45" s="4"/>
      <c r="L45" s="4"/>
    </row>
    <row r="46" spans="1:12" ht="12.75" hidden="1">
      <c r="A46" s="158" t="s">
        <v>14</v>
      </c>
      <c r="B46" s="4" t="s">
        <v>111</v>
      </c>
      <c r="C46" s="4" t="s">
        <v>5</v>
      </c>
      <c r="D46" s="4"/>
      <c r="E46" s="4"/>
      <c r="F46" s="4"/>
      <c r="G46" s="4"/>
      <c r="H46" s="4"/>
      <c r="I46" s="4"/>
      <c r="J46" s="4"/>
      <c r="K46" s="4"/>
      <c r="L46" s="4"/>
    </row>
    <row r="47" spans="1:12" ht="12.75" customHeight="1" hidden="1">
      <c r="A47" s="156" t="s">
        <v>15</v>
      </c>
      <c r="B47" s="4" t="s">
        <v>107</v>
      </c>
      <c r="C47" s="4" t="s">
        <v>4</v>
      </c>
      <c r="D47" s="4"/>
      <c r="E47" s="4"/>
      <c r="F47" s="4"/>
      <c r="G47" s="4"/>
      <c r="H47" s="4"/>
      <c r="I47" s="4"/>
      <c r="J47" s="4"/>
      <c r="K47" s="4"/>
      <c r="L47" s="4"/>
    </row>
    <row r="48" spans="1:12" ht="12.75" hidden="1">
      <c r="A48" s="157" t="s">
        <v>15</v>
      </c>
      <c r="B48" s="4" t="s">
        <v>107</v>
      </c>
      <c r="C48" s="4" t="s">
        <v>5</v>
      </c>
      <c r="D48" s="4"/>
      <c r="E48" s="4"/>
      <c r="F48" s="4"/>
      <c r="G48" s="4"/>
      <c r="H48" s="4"/>
      <c r="I48" s="4"/>
      <c r="J48" s="4"/>
      <c r="K48" s="4"/>
      <c r="L48" s="4"/>
    </row>
    <row r="49" spans="1:12" ht="12.75" hidden="1">
      <c r="A49" s="157" t="s">
        <v>15</v>
      </c>
      <c r="B49" s="4" t="s">
        <v>108</v>
      </c>
      <c r="C49" s="4" t="s">
        <v>4</v>
      </c>
      <c r="D49" s="4"/>
      <c r="E49" s="4"/>
      <c r="F49" s="4"/>
      <c r="G49" s="4"/>
      <c r="H49" s="4"/>
      <c r="I49" s="4"/>
      <c r="J49" s="4"/>
      <c r="K49" s="4"/>
      <c r="L49" s="4"/>
    </row>
    <row r="50" spans="1:12" ht="12.75" hidden="1">
      <c r="A50" s="157" t="s">
        <v>15</v>
      </c>
      <c r="B50" s="4" t="s">
        <v>108</v>
      </c>
      <c r="C50" s="4" t="s">
        <v>5</v>
      </c>
      <c r="D50" s="4"/>
      <c r="E50" s="4"/>
      <c r="F50" s="4"/>
      <c r="G50" s="4"/>
      <c r="H50" s="4"/>
      <c r="I50" s="4"/>
      <c r="J50" s="4"/>
      <c r="K50" s="4"/>
      <c r="L50" s="4"/>
    </row>
    <row r="51" spans="1:12" ht="12.75" customHeight="1" hidden="1">
      <c r="A51" s="157" t="s">
        <v>15</v>
      </c>
      <c r="B51" s="4" t="s">
        <v>109</v>
      </c>
      <c r="C51" s="4" t="s">
        <v>4</v>
      </c>
      <c r="D51" s="4">
        <v>540</v>
      </c>
      <c r="E51" s="4">
        <v>796</v>
      </c>
      <c r="F51" s="4">
        <v>766</v>
      </c>
      <c r="G51" s="4"/>
      <c r="H51" s="4"/>
      <c r="I51" s="4"/>
      <c r="J51" s="4">
        <v>600</v>
      </c>
      <c r="K51" s="4">
        <v>716</v>
      </c>
      <c r="L51" s="4">
        <v>877</v>
      </c>
    </row>
    <row r="52" spans="1:12" ht="12.75" hidden="1">
      <c r="A52" s="157" t="s">
        <v>15</v>
      </c>
      <c r="B52" s="4" t="s">
        <v>109</v>
      </c>
      <c r="C52" s="4" t="s">
        <v>5</v>
      </c>
      <c r="D52" s="4">
        <v>200</v>
      </c>
      <c r="E52" s="4">
        <v>22</v>
      </c>
      <c r="F52" s="4">
        <v>257</v>
      </c>
      <c r="G52" s="4"/>
      <c r="H52" s="4"/>
      <c r="I52" s="4"/>
      <c r="J52" s="4">
        <v>200</v>
      </c>
      <c r="K52" s="4">
        <v>22</v>
      </c>
      <c r="L52" s="4">
        <v>204</v>
      </c>
    </row>
    <row r="53" spans="1:12" ht="12.75" customHeight="1" hidden="1">
      <c r="A53" s="157" t="s">
        <v>15</v>
      </c>
      <c r="B53" s="4" t="s">
        <v>110</v>
      </c>
      <c r="C53" s="4" t="s">
        <v>4</v>
      </c>
      <c r="D53" s="4">
        <v>360</v>
      </c>
      <c r="E53" s="4">
        <v>664</v>
      </c>
      <c r="F53" s="4">
        <v>515</v>
      </c>
      <c r="G53" s="4"/>
      <c r="H53" s="4"/>
      <c r="I53" s="4"/>
      <c r="J53" s="4">
        <v>400</v>
      </c>
      <c r="K53" s="4">
        <v>613</v>
      </c>
      <c r="L53" s="4">
        <v>600</v>
      </c>
    </row>
    <row r="54" spans="1:12" ht="12.75" hidden="1">
      <c r="A54" s="157" t="s">
        <v>15</v>
      </c>
      <c r="B54" s="4" t="s">
        <v>110</v>
      </c>
      <c r="C54" s="4" t="s">
        <v>5</v>
      </c>
      <c r="D54" s="4">
        <v>650</v>
      </c>
      <c r="E54" s="4">
        <v>54</v>
      </c>
      <c r="F54" s="4">
        <v>266</v>
      </c>
      <c r="G54" s="4"/>
      <c r="H54" s="4"/>
      <c r="I54" s="4"/>
      <c r="J54" s="4">
        <v>200</v>
      </c>
      <c r="K54" s="4">
        <v>38</v>
      </c>
      <c r="L54" s="4">
        <v>137</v>
      </c>
    </row>
    <row r="55" spans="1:12" ht="12.75" hidden="1">
      <c r="A55" s="157" t="s">
        <v>15</v>
      </c>
      <c r="B55" s="4" t="s">
        <v>111</v>
      </c>
      <c r="C55" s="4" t="s">
        <v>4</v>
      </c>
      <c r="D55" s="4"/>
      <c r="E55" s="4"/>
      <c r="F55" s="4"/>
      <c r="G55" s="4"/>
      <c r="H55" s="4"/>
      <c r="I55" s="4"/>
      <c r="J55" s="4">
        <v>830</v>
      </c>
      <c r="K55" s="4">
        <v>678</v>
      </c>
      <c r="L55" s="4">
        <v>629</v>
      </c>
    </row>
    <row r="56" spans="1:12" ht="12.75" hidden="1">
      <c r="A56" s="158" t="s">
        <v>15</v>
      </c>
      <c r="B56" s="4" t="s">
        <v>111</v>
      </c>
      <c r="C56" s="4" t="s">
        <v>5</v>
      </c>
      <c r="D56" s="4"/>
      <c r="E56" s="4"/>
      <c r="F56" s="4"/>
      <c r="G56" s="4"/>
      <c r="H56" s="4"/>
      <c r="I56" s="4"/>
      <c r="J56" s="4">
        <v>1145</v>
      </c>
      <c r="K56" s="4">
        <v>401</v>
      </c>
      <c r="L56" s="4">
        <v>337</v>
      </c>
    </row>
    <row r="57" spans="1:12" ht="12.75" customHeight="1" hidden="1">
      <c r="A57" s="156" t="s">
        <v>16</v>
      </c>
      <c r="B57" s="4" t="s">
        <v>107</v>
      </c>
      <c r="C57" s="4" t="s">
        <v>4</v>
      </c>
      <c r="D57" s="4"/>
      <c r="E57" s="4"/>
      <c r="F57" s="4"/>
      <c r="G57" s="4"/>
      <c r="H57" s="4"/>
      <c r="I57" s="4"/>
      <c r="J57" s="4"/>
      <c r="K57" s="4"/>
      <c r="L57" s="4"/>
    </row>
    <row r="58" spans="1:12" ht="12.75" hidden="1">
      <c r="A58" s="157" t="s">
        <v>16</v>
      </c>
      <c r="B58" s="4" t="s">
        <v>107</v>
      </c>
      <c r="C58" s="4" t="s">
        <v>5</v>
      </c>
      <c r="D58" s="4"/>
      <c r="E58" s="4"/>
      <c r="F58" s="4"/>
      <c r="G58" s="4"/>
      <c r="H58" s="4"/>
      <c r="I58" s="4"/>
      <c r="J58" s="4"/>
      <c r="K58" s="4"/>
      <c r="L58" s="4"/>
    </row>
    <row r="59" spans="1:12" ht="12.75" hidden="1">
      <c r="A59" s="157" t="s">
        <v>16</v>
      </c>
      <c r="B59" s="4" t="s">
        <v>108</v>
      </c>
      <c r="C59" s="4" t="s">
        <v>4</v>
      </c>
      <c r="D59" s="4"/>
      <c r="E59" s="4"/>
      <c r="F59" s="4"/>
      <c r="G59" s="4">
        <v>0</v>
      </c>
      <c r="H59" s="4">
        <v>0</v>
      </c>
      <c r="I59" s="4">
        <v>0</v>
      </c>
      <c r="J59" s="4"/>
      <c r="K59" s="4"/>
      <c r="L59" s="4"/>
    </row>
    <row r="60" spans="1:12" ht="12.75" hidden="1">
      <c r="A60" s="157" t="s">
        <v>16</v>
      </c>
      <c r="B60" s="4" t="s">
        <v>108</v>
      </c>
      <c r="C60" s="4" t="s">
        <v>5</v>
      </c>
      <c r="D60" s="4"/>
      <c r="E60" s="4"/>
      <c r="F60" s="4"/>
      <c r="G60" s="4"/>
      <c r="H60" s="4"/>
      <c r="I60" s="4"/>
      <c r="J60" s="4"/>
      <c r="K60" s="4"/>
      <c r="L60" s="4"/>
    </row>
    <row r="61" spans="1:12" ht="12.75" customHeight="1" hidden="1">
      <c r="A61" s="157" t="s">
        <v>16</v>
      </c>
      <c r="B61" s="4" t="s">
        <v>109</v>
      </c>
      <c r="C61" s="4" t="s">
        <v>4</v>
      </c>
      <c r="D61" s="4">
        <v>133</v>
      </c>
      <c r="E61" s="4">
        <v>388</v>
      </c>
      <c r="F61" s="4"/>
      <c r="G61" s="4"/>
      <c r="H61" s="4"/>
      <c r="I61" s="4"/>
      <c r="J61" s="4">
        <v>133</v>
      </c>
      <c r="K61" s="4">
        <v>378</v>
      </c>
      <c r="L61" s="4">
        <v>187</v>
      </c>
    </row>
    <row r="62" spans="1:12" ht="12.75" hidden="1">
      <c r="A62" s="157" t="s">
        <v>16</v>
      </c>
      <c r="B62" s="4" t="s">
        <v>109</v>
      </c>
      <c r="C62" s="4" t="s">
        <v>5</v>
      </c>
      <c r="D62" s="4">
        <v>45</v>
      </c>
      <c r="E62" s="4">
        <v>24</v>
      </c>
      <c r="F62" s="4">
        <v>179</v>
      </c>
      <c r="G62" s="4"/>
      <c r="H62" s="4"/>
      <c r="I62" s="4"/>
      <c r="J62" s="4">
        <v>45</v>
      </c>
      <c r="K62" s="4">
        <v>17</v>
      </c>
      <c r="L62" s="4">
        <v>65</v>
      </c>
    </row>
    <row r="63" spans="1:12" ht="12.75" customHeight="1" hidden="1">
      <c r="A63" s="157" t="s">
        <v>16</v>
      </c>
      <c r="B63" s="4" t="s">
        <v>110</v>
      </c>
      <c r="C63" s="4" t="s">
        <v>4</v>
      </c>
      <c r="D63" s="4"/>
      <c r="E63" s="4"/>
      <c r="F63" s="4">
        <v>66</v>
      </c>
      <c r="G63" s="4"/>
      <c r="H63" s="4"/>
      <c r="I63" s="4"/>
      <c r="J63" s="4"/>
      <c r="K63" s="4"/>
      <c r="L63" s="4"/>
    </row>
    <row r="64" spans="1:12" ht="12.75" hidden="1">
      <c r="A64" s="157" t="s">
        <v>16</v>
      </c>
      <c r="B64" s="4" t="s">
        <v>110</v>
      </c>
      <c r="C64" s="4" t="s">
        <v>5</v>
      </c>
      <c r="D64" s="4"/>
      <c r="E64" s="4"/>
      <c r="F64" s="4"/>
      <c r="G64" s="4"/>
      <c r="H64" s="4"/>
      <c r="I64" s="4"/>
      <c r="J64" s="4"/>
      <c r="K64" s="4"/>
      <c r="L64" s="4"/>
    </row>
    <row r="65" spans="1:12" ht="15" customHeight="1" hidden="1">
      <c r="A65" s="157" t="s">
        <v>16</v>
      </c>
      <c r="B65" s="4" t="s">
        <v>111</v>
      </c>
      <c r="C65" s="4" t="s">
        <v>4</v>
      </c>
      <c r="D65" s="35"/>
      <c r="E65" s="35"/>
      <c r="F65" s="35"/>
      <c r="G65" s="4">
        <v>133</v>
      </c>
      <c r="H65" s="4">
        <v>380</v>
      </c>
      <c r="I65" s="4">
        <v>180</v>
      </c>
      <c r="J65" s="4"/>
      <c r="K65" s="4"/>
      <c r="L65" s="4"/>
    </row>
    <row r="66" spans="1:12" ht="15" hidden="1">
      <c r="A66" s="158" t="s">
        <v>16</v>
      </c>
      <c r="B66" s="4" t="s">
        <v>111</v>
      </c>
      <c r="C66" s="4" t="s">
        <v>5</v>
      </c>
      <c r="D66" s="35"/>
      <c r="E66" s="35"/>
      <c r="F66" s="35"/>
      <c r="G66" s="4">
        <v>115</v>
      </c>
      <c r="H66" s="4">
        <v>30</v>
      </c>
      <c r="I66" s="4">
        <v>65</v>
      </c>
      <c r="J66" s="4">
        <v>70</v>
      </c>
      <c r="K66" s="4">
        <v>54</v>
      </c>
      <c r="L66" s="4">
        <v>54</v>
      </c>
    </row>
    <row r="67" spans="1:12" ht="12.75" customHeight="1" hidden="1">
      <c r="A67" s="156" t="s">
        <v>17</v>
      </c>
      <c r="B67" s="4" t="s">
        <v>107</v>
      </c>
      <c r="C67" s="4" t="s">
        <v>4</v>
      </c>
      <c r="D67" s="4"/>
      <c r="E67" s="4"/>
      <c r="F67" s="4"/>
      <c r="G67" s="4"/>
      <c r="H67" s="4"/>
      <c r="I67" s="4"/>
      <c r="J67" s="4"/>
      <c r="K67" s="4"/>
      <c r="L67" s="4"/>
    </row>
    <row r="68" spans="1:12" ht="12.75" hidden="1">
      <c r="A68" s="157" t="s">
        <v>17</v>
      </c>
      <c r="B68" s="4" t="s">
        <v>107</v>
      </c>
      <c r="C68" s="4" t="s">
        <v>5</v>
      </c>
      <c r="D68" s="4"/>
      <c r="E68" s="4"/>
      <c r="F68" s="4"/>
      <c r="G68" s="4"/>
      <c r="H68" s="4"/>
      <c r="I68" s="4"/>
      <c r="J68" s="4"/>
      <c r="K68" s="4"/>
      <c r="L68" s="4"/>
    </row>
    <row r="69" spans="1:12" ht="12.75" hidden="1">
      <c r="A69" s="157" t="s">
        <v>17</v>
      </c>
      <c r="B69" s="4" t="s">
        <v>108</v>
      </c>
      <c r="C69" s="4" t="s">
        <v>4</v>
      </c>
      <c r="D69" s="4"/>
      <c r="E69" s="4"/>
      <c r="F69" s="4"/>
      <c r="G69" s="4"/>
      <c r="H69" s="4"/>
      <c r="I69" s="4"/>
      <c r="J69" s="4"/>
      <c r="K69" s="4"/>
      <c r="L69" s="4"/>
    </row>
    <row r="70" spans="1:12" ht="12.75" hidden="1">
      <c r="A70" s="157" t="s">
        <v>17</v>
      </c>
      <c r="B70" s="4" t="s">
        <v>108</v>
      </c>
      <c r="C70" s="4" t="s">
        <v>5</v>
      </c>
      <c r="D70" s="4"/>
      <c r="E70" s="4"/>
      <c r="F70" s="4"/>
      <c r="G70" s="4"/>
      <c r="H70" s="4"/>
      <c r="I70" s="4"/>
      <c r="J70" s="4"/>
      <c r="K70" s="4"/>
      <c r="L70" s="4"/>
    </row>
    <row r="71" spans="1:12" ht="12.75" customHeight="1" hidden="1">
      <c r="A71" s="157" t="s">
        <v>17</v>
      </c>
      <c r="B71" s="4" t="s">
        <v>109</v>
      </c>
      <c r="C71" s="4" t="s">
        <v>4</v>
      </c>
      <c r="D71" s="4">
        <v>500</v>
      </c>
      <c r="E71" s="4">
        <v>813</v>
      </c>
      <c r="F71" s="4">
        <v>642</v>
      </c>
      <c r="G71" s="4">
        <v>590</v>
      </c>
      <c r="H71" s="4"/>
      <c r="I71" s="4"/>
      <c r="J71" s="4">
        <v>590</v>
      </c>
      <c r="K71" s="4">
        <v>767</v>
      </c>
      <c r="L71" s="4">
        <v>712</v>
      </c>
    </row>
    <row r="72" spans="1:12" ht="12.75" hidden="1">
      <c r="A72" s="157" t="s">
        <v>17</v>
      </c>
      <c r="B72" s="4" t="s">
        <v>109</v>
      </c>
      <c r="C72" s="4" t="s">
        <v>5</v>
      </c>
      <c r="D72" s="4">
        <v>185</v>
      </c>
      <c r="E72" s="4">
        <v>101</v>
      </c>
      <c r="F72" s="4">
        <v>175</v>
      </c>
      <c r="G72" s="4">
        <v>330</v>
      </c>
      <c r="H72" s="4"/>
      <c r="I72" s="4"/>
      <c r="J72" s="4">
        <v>330</v>
      </c>
      <c r="K72" s="4">
        <v>71</v>
      </c>
      <c r="L72" s="4">
        <v>131</v>
      </c>
    </row>
    <row r="73" spans="1:12" ht="12.75" customHeight="1" hidden="1">
      <c r="A73" s="157" t="s">
        <v>17</v>
      </c>
      <c r="B73" s="4" t="s">
        <v>110</v>
      </c>
      <c r="C73" s="4" t="s">
        <v>4</v>
      </c>
      <c r="D73" s="4">
        <v>40</v>
      </c>
      <c r="E73" s="4">
        <v>74</v>
      </c>
      <c r="F73" s="4">
        <v>61</v>
      </c>
      <c r="G73" s="4">
        <v>40</v>
      </c>
      <c r="H73" s="4"/>
      <c r="I73" s="4"/>
      <c r="J73" s="4">
        <v>40</v>
      </c>
      <c r="K73" s="4">
        <v>70</v>
      </c>
      <c r="L73" s="4">
        <v>60</v>
      </c>
    </row>
    <row r="74" spans="1:12" ht="12.75" hidden="1">
      <c r="A74" s="157" t="s">
        <v>17</v>
      </c>
      <c r="B74" s="4" t="s">
        <v>110</v>
      </c>
      <c r="C74" s="4" t="s">
        <v>5</v>
      </c>
      <c r="D74" s="4">
        <v>20</v>
      </c>
      <c r="E74" s="4">
        <v>5</v>
      </c>
      <c r="F74" s="4">
        <v>13</v>
      </c>
      <c r="G74" s="4">
        <v>20</v>
      </c>
      <c r="H74" s="4"/>
      <c r="I74" s="4"/>
      <c r="J74" s="4">
        <v>20</v>
      </c>
      <c r="K74" s="4">
        <v>5</v>
      </c>
      <c r="L74" s="4">
        <v>9</v>
      </c>
    </row>
    <row r="75" spans="1:12" ht="12.75" hidden="1">
      <c r="A75" s="157" t="s">
        <v>17</v>
      </c>
      <c r="B75" s="4" t="s">
        <v>111</v>
      </c>
      <c r="C75" s="4" t="s">
        <v>4</v>
      </c>
      <c r="D75" s="4"/>
      <c r="E75" s="4"/>
      <c r="F75" s="4"/>
      <c r="G75" s="4"/>
      <c r="H75" s="4"/>
      <c r="I75" s="4"/>
      <c r="J75" s="4">
        <v>745</v>
      </c>
      <c r="K75" s="4">
        <v>322</v>
      </c>
      <c r="L75" s="4">
        <v>292</v>
      </c>
    </row>
    <row r="76" spans="1:12" ht="12.75" hidden="1">
      <c r="A76" s="158" t="s">
        <v>17</v>
      </c>
      <c r="B76" s="4" t="s">
        <v>111</v>
      </c>
      <c r="C76" s="4" t="s">
        <v>5</v>
      </c>
      <c r="D76" s="4"/>
      <c r="E76" s="4"/>
      <c r="F76" s="4"/>
      <c r="G76" s="4"/>
      <c r="H76" s="4"/>
      <c r="I76" s="4"/>
      <c r="J76" s="4">
        <v>200</v>
      </c>
      <c r="K76" s="4">
        <v>63</v>
      </c>
      <c r="L76" s="4">
        <v>46</v>
      </c>
    </row>
    <row r="77" spans="1:12" ht="12.75" customHeight="1" hidden="1">
      <c r="A77" s="156" t="s">
        <v>18</v>
      </c>
      <c r="B77" s="4" t="s">
        <v>107</v>
      </c>
      <c r="C77" s="4" t="s">
        <v>4</v>
      </c>
      <c r="D77" s="4">
        <v>400</v>
      </c>
      <c r="E77" s="4">
        <v>419</v>
      </c>
      <c r="F77" s="4">
        <v>380</v>
      </c>
      <c r="G77" s="4">
        <v>0</v>
      </c>
      <c r="H77" s="4">
        <v>0</v>
      </c>
      <c r="I77" s="4">
        <v>0</v>
      </c>
      <c r="J77" s="4"/>
      <c r="K77" s="4"/>
      <c r="L77" s="4"/>
    </row>
    <row r="78" spans="1:12" ht="12.75" hidden="1">
      <c r="A78" s="157" t="s">
        <v>18</v>
      </c>
      <c r="B78" s="4" t="s">
        <v>107</v>
      </c>
      <c r="C78" s="4" t="s">
        <v>5</v>
      </c>
      <c r="D78" s="4"/>
      <c r="E78" s="4"/>
      <c r="F78" s="4"/>
      <c r="G78" s="4">
        <v>0</v>
      </c>
      <c r="H78" s="4">
        <v>0</v>
      </c>
      <c r="I78" s="4">
        <v>0</v>
      </c>
      <c r="J78" s="4">
        <v>30</v>
      </c>
      <c r="K78" s="4"/>
      <c r="L78" s="4"/>
    </row>
    <row r="79" spans="1:12" ht="12.75" hidden="1">
      <c r="A79" s="157" t="s">
        <v>18</v>
      </c>
      <c r="B79" s="4" t="s">
        <v>108</v>
      </c>
      <c r="C79" s="4" t="s">
        <v>4</v>
      </c>
      <c r="D79" s="4">
        <v>300</v>
      </c>
      <c r="E79" s="4">
        <v>245</v>
      </c>
      <c r="F79" s="4">
        <v>322</v>
      </c>
      <c r="G79" s="4">
        <v>0</v>
      </c>
      <c r="H79" s="4">
        <v>0</v>
      </c>
      <c r="I79" s="4">
        <v>0</v>
      </c>
      <c r="J79" s="4"/>
      <c r="K79" s="4"/>
      <c r="L79" s="4"/>
    </row>
    <row r="80" spans="1:12" ht="12.75" hidden="1">
      <c r="A80" s="157" t="s">
        <v>18</v>
      </c>
      <c r="B80" s="4" t="s">
        <v>108</v>
      </c>
      <c r="C80" s="4" t="s">
        <v>5</v>
      </c>
      <c r="D80" s="4"/>
      <c r="E80" s="4"/>
      <c r="F80" s="4"/>
      <c r="G80" s="4">
        <v>0</v>
      </c>
      <c r="H80" s="4">
        <v>0</v>
      </c>
      <c r="I80" s="4">
        <v>0</v>
      </c>
      <c r="J80" s="4"/>
      <c r="K80" s="4"/>
      <c r="L80" s="4"/>
    </row>
    <row r="81" spans="1:12" ht="12.75" customHeight="1" hidden="1">
      <c r="A81" s="157" t="s">
        <v>18</v>
      </c>
      <c r="B81" s="4" t="s">
        <v>109</v>
      </c>
      <c r="C81" s="4" t="s">
        <v>4</v>
      </c>
      <c r="D81" s="4"/>
      <c r="E81" s="4"/>
      <c r="F81" s="4">
        <v>72</v>
      </c>
      <c r="G81" s="4">
        <v>300</v>
      </c>
      <c r="H81" s="4">
        <v>300</v>
      </c>
      <c r="I81" s="4">
        <v>300</v>
      </c>
      <c r="J81" s="4">
        <v>300</v>
      </c>
      <c r="K81" s="4">
        <v>240</v>
      </c>
      <c r="L81" s="4">
        <v>301</v>
      </c>
    </row>
    <row r="82" spans="1:12" ht="12.75" hidden="1">
      <c r="A82" s="157" t="s">
        <v>18</v>
      </c>
      <c r="B82" s="4" t="s">
        <v>109</v>
      </c>
      <c r="C82" s="4" t="s">
        <v>5</v>
      </c>
      <c r="D82" s="4"/>
      <c r="E82" s="4"/>
      <c r="F82" s="4"/>
      <c r="G82" s="4">
        <v>0</v>
      </c>
      <c r="H82" s="4">
        <v>0</v>
      </c>
      <c r="I82" s="4">
        <v>0</v>
      </c>
      <c r="J82" s="4"/>
      <c r="K82" s="4"/>
      <c r="L82" s="4"/>
    </row>
    <row r="83" spans="1:12" ht="12.75" customHeight="1" hidden="1">
      <c r="A83" s="157" t="s">
        <v>18</v>
      </c>
      <c r="B83" s="4" t="s">
        <v>110</v>
      </c>
      <c r="C83" s="4" t="s">
        <v>4</v>
      </c>
      <c r="D83" s="4"/>
      <c r="E83" s="4"/>
      <c r="F83" s="4"/>
      <c r="G83" s="4">
        <v>400</v>
      </c>
      <c r="H83" s="4">
        <v>400</v>
      </c>
      <c r="I83" s="4">
        <v>400</v>
      </c>
      <c r="J83" s="4">
        <v>400</v>
      </c>
      <c r="K83" s="4">
        <v>417</v>
      </c>
      <c r="L83" s="4">
        <v>437</v>
      </c>
    </row>
    <row r="84" spans="1:12" ht="12.75" hidden="1">
      <c r="A84" s="157" t="s">
        <v>18</v>
      </c>
      <c r="B84" s="4" t="s">
        <v>110</v>
      </c>
      <c r="C84" s="4" t="s">
        <v>5</v>
      </c>
      <c r="D84" s="4"/>
      <c r="E84" s="4"/>
      <c r="F84" s="4"/>
      <c r="G84" s="4">
        <v>0</v>
      </c>
      <c r="H84" s="4">
        <v>0</v>
      </c>
      <c r="I84" s="4">
        <v>0</v>
      </c>
      <c r="J84" s="4"/>
      <c r="K84" s="4"/>
      <c r="L84" s="4"/>
    </row>
    <row r="85" spans="1:12" ht="12.75" hidden="1">
      <c r="A85" s="157" t="s">
        <v>18</v>
      </c>
      <c r="B85" s="4" t="s">
        <v>111</v>
      </c>
      <c r="C85" s="4" t="s">
        <v>4</v>
      </c>
      <c r="D85" s="4"/>
      <c r="E85" s="4"/>
      <c r="F85" s="4"/>
      <c r="G85" s="4"/>
      <c r="H85" s="4"/>
      <c r="I85" s="4"/>
      <c r="J85" s="4"/>
      <c r="K85" s="4"/>
      <c r="L85" s="4"/>
    </row>
    <row r="86" spans="1:12" ht="12.75" hidden="1">
      <c r="A86" s="158" t="s">
        <v>18</v>
      </c>
      <c r="B86" s="4" t="s">
        <v>111</v>
      </c>
      <c r="C86" s="4" t="s">
        <v>5</v>
      </c>
      <c r="D86" s="4"/>
      <c r="E86" s="4"/>
      <c r="F86" s="4"/>
      <c r="G86" s="4"/>
      <c r="H86" s="4"/>
      <c r="I86" s="4"/>
      <c r="J86" s="4"/>
      <c r="K86" s="4"/>
      <c r="L86" s="4"/>
    </row>
    <row r="87" spans="1:12" ht="12.75" customHeight="1" hidden="1">
      <c r="A87" s="156" t="s">
        <v>19</v>
      </c>
      <c r="B87" s="4" t="s">
        <v>107</v>
      </c>
      <c r="C87" s="4" t="s">
        <v>4</v>
      </c>
      <c r="D87" s="4"/>
      <c r="E87" s="4"/>
      <c r="F87" s="4"/>
      <c r="G87" s="4"/>
      <c r="H87" s="4"/>
      <c r="I87" s="4"/>
      <c r="J87" s="4"/>
      <c r="K87" s="4"/>
      <c r="L87" s="4"/>
    </row>
    <row r="88" spans="1:12" ht="12.75" hidden="1">
      <c r="A88" s="157" t="s">
        <v>19</v>
      </c>
      <c r="B88" s="4" t="s">
        <v>107</v>
      </c>
      <c r="C88" s="4" t="s">
        <v>5</v>
      </c>
      <c r="D88" s="4"/>
      <c r="E88" s="4"/>
      <c r="F88" s="4"/>
      <c r="G88" s="4"/>
      <c r="H88" s="4"/>
      <c r="I88" s="4"/>
      <c r="J88" s="4"/>
      <c r="K88" s="4"/>
      <c r="L88" s="4"/>
    </row>
    <row r="89" spans="1:12" ht="12.75" hidden="1">
      <c r="A89" s="157" t="s">
        <v>19</v>
      </c>
      <c r="B89" s="4" t="s">
        <v>108</v>
      </c>
      <c r="C89" s="4" t="s">
        <v>4</v>
      </c>
      <c r="D89" s="4">
        <v>1171</v>
      </c>
      <c r="E89" s="4">
        <v>1458</v>
      </c>
      <c r="F89" s="4">
        <v>1295</v>
      </c>
      <c r="G89" s="4"/>
      <c r="H89" s="4"/>
      <c r="I89" s="4"/>
      <c r="J89" s="4"/>
      <c r="K89" s="4"/>
      <c r="L89" s="4"/>
    </row>
    <row r="90" spans="1:12" ht="12.75" hidden="1">
      <c r="A90" s="157" t="s">
        <v>19</v>
      </c>
      <c r="B90" s="4" t="s">
        <v>108</v>
      </c>
      <c r="C90" s="4" t="s">
        <v>5</v>
      </c>
      <c r="D90" s="4">
        <v>310</v>
      </c>
      <c r="E90" s="4">
        <v>58</v>
      </c>
      <c r="F90" s="4">
        <v>178</v>
      </c>
      <c r="G90" s="4"/>
      <c r="H90" s="4"/>
      <c r="I90" s="4"/>
      <c r="J90" s="4"/>
      <c r="K90" s="4"/>
      <c r="L90" s="4"/>
    </row>
    <row r="91" spans="1:12" ht="12.75" customHeight="1" hidden="1">
      <c r="A91" s="157" t="s">
        <v>19</v>
      </c>
      <c r="B91" s="4" t="s">
        <v>109</v>
      </c>
      <c r="C91" s="4" t="s">
        <v>4</v>
      </c>
      <c r="D91" s="4">
        <v>140</v>
      </c>
      <c r="E91" s="4">
        <v>181</v>
      </c>
      <c r="F91" s="4">
        <v>451</v>
      </c>
      <c r="G91" s="4">
        <v>1457</v>
      </c>
      <c r="H91" s="4">
        <v>1000</v>
      </c>
      <c r="I91" s="4">
        <v>1600</v>
      </c>
      <c r="J91" s="4"/>
      <c r="K91" s="4"/>
      <c r="L91" s="4">
        <v>1863</v>
      </c>
    </row>
    <row r="92" spans="1:12" ht="12.75" hidden="1">
      <c r="A92" s="157" t="s">
        <v>19</v>
      </c>
      <c r="B92" s="4" t="s">
        <v>109</v>
      </c>
      <c r="C92" s="4" t="s">
        <v>5</v>
      </c>
      <c r="D92" s="4">
        <v>46</v>
      </c>
      <c r="E92" s="4">
        <v>28</v>
      </c>
      <c r="F92" s="4">
        <v>68</v>
      </c>
      <c r="G92" s="4">
        <v>350</v>
      </c>
      <c r="H92" s="4">
        <v>100</v>
      </c>
      <c r="I92" s="4">
        <v>300</v>
      </c>
      <c r="J92" s="4"/>
      <c r="K92" s="4"/>
      <c r="L92" s="4">
        <v>143</v>
      </c>
    </row>
    <row r="93" spans="1:12" ht="12.75" customHeight="1" hidden="1">
      <c r="A93" s="157" t="s">
        <v>19</v>
      </c>
      <c r="B93" s="4" t="s">
        <v>110</v>
      </c>
      <c r="C93" s="4" t="s">
        <v>4</v>
      </c>
      <c r="D93" s="4"/>
      <c r="E93" s="4"/>
      <c r="F93" s="4"/>
      <c r="G93" s="4"/>
      <c r="H93" s="4"/>
      <c r="I93" s="4"/>
      <c r="J93" s="4"/>
      <c r="K93" s="4"/>
      <c r="L93" s="4"/>
    </row>
    <row r="94" spans="1:12" ht="12.75" hidden="1">
      <c r="A94" s="157" t="s">
        <v>19</v>
      </c>
      <c r="B94" s="4" t="s">
        <v>110</v>
      </c>
      <c r="C94" s="4" t="s">
        <v>5</v>
      </c>
      <c r="D94" s="4"/>
      <c r="E94" s="4"/>
      <c r="F94" s="4"/>
      <c r="G94" s="4"/>
      <c r="H94" s="4"/>
      <c r="I94" s="4"/>
      <c r="J94" s="4"/>
      <c r="K94" s="4"/>
      <c r="L94" s="4"/>
    </row>
    <row r="95" spans="1:12" ht="12.75" hidden="1">
      <c r="A95" s="157" t="s">
        <v>19</v>
      </c>
      <c r="B95" s="4" t="s">
        <v>111</v>
      </c>
      <c r="C95" s="4" t="s">
        <v>4</v>
      </c>
      <c r="D95" s="4"/>
      <c r="E95" s="4"/>
      <c r="F95" s="4"/>
      <c r="G95" s="4"/>
      <c r="H95" s="4"/>
      <c r="I95" s="4"/>
      <c r="J95" s="4">
        <v>286</v>
      </c>
      <c r="K95" s="4">
        <v>78</v>
      </c>
      <c r="L95" s="4">
        <v>44</v>
      </c>
    </row>
    <row r="96" spans="1:12" ht="12.75" hidden="1">
      <c r="A96" s="158" t="s">
        <v>19</v>
      </c>
      <c r="B96" s="4" t="s">
        <v>111</v>
      </c>
      <c r="C96" s="4" t="s">
        <v>5</v>
      </c>
      <c r="D96" s="4"/>
      <c r="E96" s="4"/>
      <c r="F96" s="4"/>
      <c r="G96" s="4"/>
      <c r="H96" s="4"/>
      <c r="I96" s="4"/>
      <c r="J96" s="4">
        <v>170</v>
      </c>
      <c r="K96" s="4">
        <v>72</v>
      </c>
      <c r="L96" s="4">
        <v>49</v>
      </c>
    </row>
    <row r="97" spans="1:12" ht="12.75" customHeight="1" hidden="1">
      <c r="A97" s="156" t="s">
        <v>20</v>
      </c>
      <c r="B97" s="4" t="s">
        <v>107</v>
      </c>
      <c r="C97" s="4" t="s">
        <v>4</v>
      </c>
      <c r="D97" s="4">
        <v>50</v>
      </c>
      <c r="E97" s="4">
        <v>123</v>
      </c>
      <c r="F97" s="4"/>
      <c r="G97" s="4">
        <v>0</v>
      </c>
      <c r="H97" s="4">
        <v>0</v>
      </c>
      <c r="I97" s="4">
        <v>0</v>
      </c>
      <c r="J97" s="4"/>
      <c r="K97" s="4"/>
      <c r="L97" s="4"/>
    </row>
    <row r="98" spans="1:12" ht="12.75" hidden="1">
      <c r="A98" s="157" t="s">
        <v>20</v>
      </c>
      <c r="B98" s="4" t="s">
        <v>107</v>
      </c>
      <c r="C98" s="4" t="s">
        <v>5</v>
      </c>
      <c r="D98" s="4"/>
      <c r="E98" s="4"/>
      <c r="F98" s="4"/>
      <c r="G98" s="4"/>
      <c r="H98" s="4"/>
      <c r="I98" s="4"/>
      <c r="J98" s="4"/>
      <c r="K98" s="4"/>
      <c r="L98" s="4"/>
    </row>
    <row r="99" spans="1:12" ht="12.75" hidden="1">
      <c r="A99" s="157" t="s">
        <v>20</v>
      </c>
      <c r="B99" s="4" t="s">
        <v>108</v>
      </c>
      <c r="C99" s="4" t="s">
        <v>4</v>
      </c>
      <c r="D99" s="4">
        <v>160</v>
      </c>
      <c r="E99" s="4">
        <v>234</v>
      </c>
      <c r="F99" s="4"/>
      <c r="G99" s="4">
        <v>0</v>
      </c>
      <c r="H99" s="4">
        <v>0</v>
      </c>
      <c r="I99" s="4">
        <v>0</v>
      </c>
      <c r="J99" s="4"/>
      <c r="K99" s="4"/>
      <c r="L99" s="4"/>
    </row>
    <row r="100" spans="1:12" ht="12.75" hidden="1">
      <c r="A100" s="157" t="s">
        <v>20</v>
      </c>
      <c r="B100" s="4" t="s">
        <v>108</v>
      </c>
      <c r="C100" s="4" t="s">
        <v>5</v>
      </c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2.75" customHeight="1" hidden="1">
      <c r="A101" s="157" t="s">
        <v>20</v>
      </c>
      <c r="B101" s="4" t="s">
        <v>109</v>
      </c>
      <c r="C101" s="4" t="s">
        <v>4</v>
      </c>
      <c r="D101" s="4"/>
      <c r="E101" s="4"/>
      <c r="F101" s="4">
        <v>252</v>
      </c>
      <c r="G101" s="4"/>
      <c r="H101" s="4"/>
      <c r="I101" s="4"/>
      <c r="J101" s="4">
        <v>40</v>
      </c>
      <c r="K101" s="4">
        <v>89</v>
      </c>
      <c r="L101" s="4">
        <v>61</v>
      </c>
    </row>
    <row r="102" spans="1:12" ht="12.75" hidden="1">
      <c r="A102" s="157" t="s">
        <v>20</v>
      </c>
      <c r="B102" s="4" t="s">
        <v>109</v>
      </c>
      <c r="C102" s="4" t="s">
        <v>5</v>
      </c>
      <c r="D102" s="4"/>
      <c r="E102" s="4"/>
      <c r="F102" s="4"/>
      <c r="G102" s="4">
        <v>50</v>
      </c>
      <c r="H102" s="4">
        <v>90</v>
      </c>
      <c r="I102" s="4">
        <v>65</v>
      </c>
      <c r="J102" s="4"/>
      <c r="K102" s="4"/>
      <c r="L102" s="4"/>
    </row>
    <row r="103" spans="1:12" ht="12.75" customHeight="1" hidden="1">
      <c r="A103" s="157" t="s">
        <v>20</v>
      </c>
      <c r="B103" s="4" t="s">
        <v>110</v>
      </c>
      <c r="C103" s="4" t="s">
        <v>4</v>
      </c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2.75" hidden="1">
      <c r="A104" s="157" t="s">
        <v>20</v>
      </c>
      <c r="B104" s="4" t="s">
        <v>110</v>
      </c>
      <c r="C104" s="4" t="s">
        <v>5</v>
      </c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2.75" customHeight="1" hidden="1">
      <c r="A105" s="157" t="s">
        <v>20</v>
      </c>
      <c r="B105" s="4" t="s">
        <v>111</v>
      </c>
      <c r="C105" s="4" t="s">
        <v>4</v>
      </c>
      <c r="D105" s="4"/>
      <c r="E105" s="4"/>
      <c r="F105" s="4"/>
      <c r="G105" s="4">
        <v>190</v>
      </c>
      <c r="H105" s="4">
        <v>280</v>
      </c>
      <c r="I105" s="4">
        <v>215</v>
      </c>
      <c r="J105" s="4">
        <v>240</v>
      </c>
      <c r="K105" s="4">
        <v>370</v>
      </c>
      <c r="L105" s="4">
        <v>284</v>
      </c>
    </row>
    <row r="106" spans="1:12" ht="12.75" hidden="1">
      <c r="A106" s="158" t="s">
        <v>20</v>
      </c>
      <c r="B106" s="4" t="s">
        <v>111</v>
      </c>
      <c r="C106" s="4" t="s">
        <v>5</v>
      </c>
      <c r="D106" s="4"/>
      <c r="E106" s="4"/>
      <c r="F106" s="4"/>
      <c r="G106" s="4"/>
      <c r="H106" s="4"/>
      <c r="I106" s="4"/>
      <c r="J106" s="4">
        <v>8</v>
      </c>
      <c r="K106" s="4">
        <v>1</v>
      </c>
      <c r="L106" s="4">
        <v>1</v>
      </c>
    </row>
    <row r="107" spans="1:12" ht="12.75" customHeight="1" hidden="1">
      <c r="A107" s="156" t="s">
        <v>21</v>
      </c>
      <c r="B107" s="4" t="s">
        <v>107</v>
      </c>
      <c r="C107" s="4" t="s">
        <v>4</v>
      </c>
      <c r="D107" s="4">
        <v>160</v>
      </c>
      <c r="E107" s="4">
        <v>271</v>
      </c>
      <c r="F107" s="4"/>
      <c r="G107" s="4">
        <v>0</v>
      </c>
      <c r="H107" s="4">
        <v>0</v>
      </c>
      <c r="I107" s="4">
        <v>0</v>
      </c>
      <c r="J107" s="4"/>
      <c r="K107" s="4"/>
      <c r="L107" s="4"/>
    </row>
    <row r="108" spans="1:12" ht="12.75" hidden="1">
      <c r="A108" s="157" t="s">
        <v>21</v>
      </c>
      <c r="B108" s="4" t="s">
        <v>107</v>
      </c>
      <c r="C108" s="4" t="s">
        <v>5</v>
      </c>
      <c r="D108" s="4">
        <v>90</v>
      </c>
      <c r="E108" s="4">
        <v>32</v>
      </c>
      <c r="F108" s="4">
        <v>26</v>
      </c>
      <c r="G108" s="4">
        <v>0</v>
      </c>
      <c r="H108" s="4">
        <v>0</v>
      </c>
      <c r="I108" s="4">
        <v>0</v>
      </c>
      <c r="J108" s="4"/>
      <c r="K108" s="4"/>
      <c r="L108" s="4"/>
    </row>
    <row r="109" spans="1:12" ht="12.75" hidden="1">
      <c r="A109" s="157" t="s">
        <v>21</v>
      </c>
      <c r="B109" s="4" t="s">
        <v>108</v>
      </c>
      <c r="C109" s="4" t="s">
        <v>4</v>
      </c>
      <c r="D109" s="4">
        <v>290</v>
      </c>
      <c r="E109" s="4">
        <v>397</v>
      </c>
      <c r="F109" s="4">
        <v>351</v>
      </c>
      <c r="G109" s="4">
        <v>0</v>
      </c>
      <c r="H109" s="4">
        <v>0</v>
      </c>
      <c r="I109" s="4">
        <v>0</v>
      </c>
      <c r="J109" s="4"/>
      <c r="K109" s="4"/>
      <c r="L109" s="4"/>
    </row>
    <row r="110" spans="1:12" ht="12.75" hidden="1">
      <c r="A110" s="157" t="s">
        <v>21</v>
      </c>
      <c r="B110" s="4" t="s">
        <v>108</v>
      </c>
      <c r="C110" s="4" t="s">
        <v>5</v>
      </c>
      <c r="D110" s="4"/>
      <c r="E110" s="4"/>
      <c r="F110" s="4"/>
      <c r="G110" s="4">
        <v>0</v>
      </c>
      <c r="H110" s="4">
        <v>0</v>
      </c>
      <c r="I110" s="4">
        <v>0</v>
      </c>
      <c r="J110" s="4"/>
      <c r="K110" s="4"/>
      <c r="L110" s="4"/>
    </row>
    <row r="111" spans="1:12" ht="12.75" customHeight="1" hidden="1">
      <c r="A111" s="157" t="s">
        <v>21</v>
      </c>
      <c r="B111" s="4" t="s">
        <v>109</v>
      </c>
      <c r="C111" s="4" t="s">
        <v>4</v>
      </c>
      <c r="D111" s="4"/>
      <c r="E111" s="4"/>
      <c r="F111" s="4"/>
      <c r="G111" s="4">
        <v>250</v>
      </c>
      <c r="H111" s="4">
        <v>250</v>
      </c>
      <c r="I111" s="4">
        <v>250</v>
      </c>
      <c r="J111" s="4">
        <v>250</v>
      </c>
      <c r="K111" s="4">
        <v>264</v>
      </c>
      <c r="L111" s="4">
        <v>276</v>
      </c>
    </row>
    <row r="112" spans="1:12" ht="12.75" hidden="1">
      <c r="A112" s="157" t="s">
        <v>21</v>
      </c>
      <c r="B112" s="4" t="s">
        <v>109</v>
      </c>
      <c r="C112" s="4" t="s">
        <v>5</v>
      </c>
      <c r="D112" s="4"/>
      <c r="E112" s="4"/>
      <c r="F112" s="4"/>
      <c r="G112" s="4">
        <v>0</v>
      </c>
      <c r="H112" s="4">
        <v>0</v>
      </c>
      <c r="I112" s="4">
        <v>0</v>
      </c>
      <c r="J112" s="4"/>
      <c r="K112" s="4"/>
      <c r="L112" s="4"/>
    </row>
    <row r="113" spans="1:12" ht="12.75" customHeight="1" hidden="1">
      <c r="A113" s="157" t="s">
        <v>21</v>
      </c>
      <c r="B113" s="4" t="s">
        <v>110</v>
      </c>
      <c r="C113" s="4" t="s">
        <v>4</v>
      </c>
      <c r="D113" s="4"/>
      <c r="E113" s="4"/>
      <c r="F113" s="4">
        <v>213</v>
      </c>
      <c r="G113" s="4">
        <v>190</v>
      </c>
      <c r="H113" s="4">
        <v>200</v>
      </c>
      <c r="I113" s="4">
        <v>190</v>
      </c>
      <c r="J113" s="4">
        <v>140</v>
      </c>
      <c r="K113" s="4">
        <v>217</v>
      </c>
      <c r="L113" s="4">
        <v>153</v>
      </c>
    </row>
    <row r="114" spans="1:12" ht="12.75" hidden="1">
      <c r="A114" s="157" t="s">
        <v>21</v>
      </c>
      <c r="B114" s="4" t="s">
        <v>110</v>
      </c>
      <c r="C114" s="4" t="s">
        <v>5</v>
      </c>
      <c r="D114" s="4"/>
      <c r="E114" s="4"/>
      <c r="F114" s="4">
        <v>116</v>
      </c>
      <c r="G114" s="4">
        <v>90</v>
      </c>
      <c r="H114" s="4">
        <v>900</v>
      </c>
      <c r="I114" s="4">
        <v>100</v>
      </c>
      <c r="J114" s="4">
        <v>50</v>
      </c>
      <c r="K114" s="4">
        <v>23</v>
      </c>
      <c r="L114" s="4">
        <v>73</v>
      </c>
    </row>
    <row r="115" spans="1:12" ht="12.75" hidden="1">
      <c r="A115" s="157" t="s">
        <v>21</v>
      </c>
      <c r="B115" s="4" t="s">
        <v>111</v>
      </c>
      <c r="C115" s="4" t="s">
        <v>4</v>
      </c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2.75" hidden="1">
      <c r="A116" s="158" t="s">
        <v>21</v>
      </c>
      <c r="B116" s="4" t="s">
        <v>111</v>
      </c>
      <c r="C116" s="4" t="s">
        <v>5</v>
      </c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2.75" customHeight="1" hidden="1">
      <c r="A117" s="156" t="s">
        <v>22</v>
      </c>
      <c r="B117" s="4" t="s">
        <v>107</v>
      </c>
      <c r="C117" s="4" t="s">
        <v>4</v>
      </c>
      <c r="D117" s="4">
        <v>250</v>
      </c>
      <c r="E117" s="4">
        <v>287</v>
      </c>
      <c r="F117" s="4">
        <v>313</v>
      </c>
      <c r="G117" s="4">
        <v>250</v>
      </c>
      <c r="H117" s="4">
        <v>407</v>
      </c>
      <c r="I117" s="4">
        <v>0</v>
      </c>
      <c r="J117" s="4"/>
      <c r="K117" s="4"/>
      <c r="L117" s="4"/>
    </row>
    <row r="118" spans="1:12" ht="12.75" hidden="1">
      <c r="A118" s="157" t="s">
        <v>22</v>
      </c>
      <c r="B118" s="4" t="s">
        <v>107</v>
      </c>
      <c r="C118" s="4" t="s">
        <v>5</v>
      </c>
      <c r="D118" s="4">
        <v>125</v>
      </c>
      <c r="E118" s="4">
        <v>31</v>
      </c>
      <c r="F118" s="4">
        <v>63</v>
      </c>
      <c r="G118" s="4">
        <v>125</v>
      </c>
      <c r="H118" s="4">
        <v>19</v>
      </c>
      <c r="I118" s="4">
        <v>0</v>
      </c>
      <c r="J118" s="4"/>
      <c r="K118" s="4"/>
      <c r="L118" s="4"/>
    </row>
    <row r="119" spans="1:12" ht="12.75" hidden="1">
      <c r="A119" s="157" t="s">
        <v>22</v>
      </c>
      <c r="B119" s="4" t="s">
        <v>108</v>
      </c>
      <c r="C119" s="4" t="s">
        <v>4</v>
      </c>
      <c r="D119" s="4">
        <v>260</v>
      </c>
      <c r="E119" s="4">
        <v>217</v>
      </c>
      <c r="F119" s="4">
        <v>287</v>
      </c>
      <c r="G119" s="4">
        <v>260</v>
      </c>
      <c r="H119" s="4">
        <v>174</v>
      </c>
      <c r="I119" s="4">
        <v>0</v>
      </c>
      <c r="J119" s="4"/>
      <c r="K119" s="4"/>
      <c r="L119" s="4"/>
    </row>
    <row r="120" spans="1:12" ht="12.75" hidden="1">
      <c r="A120" s="157" t="s">
        <v>22</v>
      </c>
      <c r="B120" s="4" t="s">
        <v>108</v>
      </c>
      <c r="C120" s="4" t="s">
        <v>5</v>
      </c>
      <c r="D120" s="4"/>
      <c r="E120" s="4"/>
      <c r="F120" s="4"/>
      <c r="G120" s="4">
        <v>0</v>
      </c>
      <c r="H120" s="4">
        <v>0</v>
      </c>
      <c r="I120" s="4">
        <v>0</v>
      </c>
      <c r="J120" s="4"/>
      <c r="K120" s="4"/>
      <c r="L120" s="4"/>
    </row>
    <row r="121" spans="1:12" ht="12.75" customHeight="1" hidden="1">
      <c r="A121" s="157" t="s">
        <v>22</v>
      </c>
      <c r="B121" s="4" t="s">
        <v>109</v>
      </c>
      <c r="C121" s="4" t="s">
        <v>4</v>
      </c>
      <c r="D121" s="4"/>
      <c r="E121" s="4"/>
      <c r="F121" s="4"/>
      <c r="G121" s="4"/>
      <c r="H121" s="4"/>
      <c r="I121" s="4">
        <v>320</v>
      </c>
      <c r="J121" s="4">
        <v>320</v>
      </c>
      <c r="K121" s="4">
        <v>227</v>
      </c>
      <c r="L121" s="4">
        <v>265</v>
      </c>
    </row>
    <row r="122" spans="1:12" ht="12.75" hidden="1">
      <c r="A122" s="157" t="s">
        <v>22</v>
      </c>
      <c r="B122" s="4" t="s">
        <v>109</v>
      </c>
      <c r="C122" s="4" t="s">
        <v>5</v>
      </c>
      <c r="D122" s="4"/>
      <c r="E122" s="4"/>
      <c r="F122" s="4"/>
      <c r="G122" s="4"/>
      <c r="H122" s="4"/>
      <c r="I122" s="4">
        <v>45</v>
      </c>
      <c r="J122" s="4">
        <v>45</v>
      </c>
      <c r="K122" s="4">
        <v>3</v>
      </c>
      <c r="L122" s="4">
        <v>4</v>
      </c>
    </row>
    <row r="123" spans="1:12" ht="12.75" customHeight="1" hidden="1">
      <c r="A123" s="157" t="s">
        <v>22</v>
      </c>
      <c r="B123" s="4" t="s">
        <v>110</v>
      </c>
      <c r="C123" s="4" t="s">
        <v>4</v>
      </c>
      <c r="D123" s="4"/>
      <c r="E123" s="4"/>
      <c r="F123" s="4"/>
      <c r="G123" s="4"/>
      <c r="H123" s="4"/>
      <c r="I123" s="4">
        <v>120</v>
      </c>
      <c r="J123" s="4">
        <v>120</v>
      </c>
      <c r="K123" s="4">
        <v>90</v>
      </c>
      <c r="L123" s="4">
        <v>121</v>
      </c>
    </row>
    <row r="124" spans="1:12" ht="12.75" hidden="1">
      <c r="A124" s="157" t="s">
        <v>22</v>
      </c>
      <c r="B124" s="4" t="s">
        <v>110</v>
      </c>
      <c r="C124" s="4" t="s">
        <v>5</v>
      </c>
      <c r="D124" s="4"/>
      <c r="E124" s="4"/>
      <c r="F124" s="4"/>
      <c r="G124" s="4"/>
      <c r="H124" s="4"/>
      <c r="I124" s="4">
        <v>60</v>
      </c>
      <c r="J124" s="4">
        <v>60</v>
      </c>
      <c r="K124" s="4">
        <v>9</v>
      </c>
      <c r="L124" s="4">
        <v>29</v>
      </c>
    </row>
    <row r="125" spans="1:12" ht="12.75" hidden="1">
      <c r="A125" s="157" t="s">
        <v>22</v>
      </c>
      <c r="B125" s="4" t="s">
        <v>111</v>
      </c>
      <c r="C125" s="4" t="s">
        <v>4</v>
      </c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2.75" hidden="1">
      <c r="A126" s="158" t="s">
        <v>22</v>
      </c>
      <c r="B126" s="4" t="s">
        <v>111</v>
      </c>
      <c r="C126" s="4" t="s">
        <v>5</v>
      </c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2.75" customHeight="1" hidden="1">
      <c r="A127" s="156" t="s">
        <v>23</v>
      </c>
      <c r="B127" s="4" t="s">
        <v>107</v>
      </c>
      <c r="C127" s="4" t="s">
        <v>4</v>
      </c>
      <c r="D127" s="4">
        <v>115</v>
      </c>
      <c r="E127" s="4">
        <v>67</v>
      </c>
      <c r="F127" s="4">
        <v>88</v>
      </c>
      <c r="G127" s="4">
        <v>0</v>
      </c>
      <c r="H127" s="4">
        <v>0</v>
      </c>
      <c r="I127" s="4">
        <v>0</v>
      </c>
      <c r="J127" s="4"/>
      <c r="K127" s="4"/>
      <c r="L127" s="4"/>
    </row>
    <row r="128" spans="1:12" ht="12.75" hidden="1">
      <c r="A128" s="157" t="s">
        <v>23</v>
      </c>
      <c r="B128" s="4" t="s">
        <v>107</v>
      </c>
      <c r="C128" s="4" t="s">
        <v>5</v>
      </c>
      <c r="D128" s="4">
        <v>15</v>
      </c>
      <c r="E128" s="4">
        <v>2</v>
      </c>
      <c r="F128" s="4">
        <v>24</v>
      </c>
      <c r="G128" s="4">
        <v>0</v>
      </c>
      <c r="H128" s="4">
        <v>0</v>
      </c>
      <c r="I128" s="4">
        <v>0</v>
      </c>
      <c r="J128" s="4"/>
      <c r="K128" s="4"/>
      <c r="L128" s="4"/>
    </row>
    <row r="129" spans="1:12" ht="12.75" hidden="1">
      <c r="A129" s="157" t="s">
        <v>23</v>
      </c>
      <c r="B129" s="4" t="s">
        <v>108</v>
      </c>
      <c r="C129" s="4" t="s">
        <v>4</v>
      </c>
      <c r="D129" s="4">
        <v>195</v>
      </c>
      <c r="E129" s="4">
        <v>133</v>
      </c>
      <c r="F129" s="4">
        <v>54</v>
      </c>
      <c r="G129" s="4">
        <v>0</v>
      </c>
      <c r="H129" s="4">
        <v>0</v>
      </c>
      <c r="I129" s="4">
        <v>0</v>
      </c>
      <c r="J129" s="4"/>
      <c r="K129" s="4"/>
      <c r="L129" s="4"/>
    </row>
    <row r="130" spans="1:12" ht="12.75" hidden="1">
      <c r="A130" s="157" t="s">
        <v>23</v>
      </c>
      <c r="B130" s="4" t="s">
        <v>108</v>
      </c>
      <c r="C130" s="4" t="s">
        <v>5</v>
      </c>
      <c r="D130" s="4"/>
      <c r="E130" s="4"/>
      <c r="F130" s="4"/>
      <c r="G130" s="4">
        <v>0</v>
      </c>
      <c r="H130" s="4">
        <v>0</v>
      </c>
      <c r="I130" s="4">
        <v>0</v>
      </c>
      <c r="J130" s="4"/>
      <c r="K130" s="4"/>
      <c r="L130" s="4"/>
    </row>
    <row r="131" spans="1:12" ht="12.75" customHeight="1" hidden="1">
      <c r="A131" s="157" t="s">
        <v>23</v>
      </c>
      <c r="B131" s="4" t="s">
        <v>109</v>
      </c>
      <c r="C131" s="4" t="s">
        <v>4</v>
      </c>
      <c r="D131" s="4">
        <v>130</v>
      </c>
      <c r="E131" s="4">
        <v>118</v>
      </c>
      <c r="F131" s="4">
        <v>329</v>
      </c>
      <c r="G131" s="4">
        <v>330</v>
      </c>
      <c r="H131" s="4">
        <v>234</v>
      </c>
      <c r="I131" s="4">
        <v>330</v>
      </c>
      <c r="J131" s="4">
        <v>310</v>
      </c>
      <c r="K131" s="4">
        <v>263</v>
      </c>
      <c r="L131" s="4">
        <v>351</v>
      </c>
    </row>
    <row r="132" spans="1:12" ht="12.75" hidden="1">
      <c r="A132" s="157" t="s">
        <v>23</v>
      </c>
      <c r="B132" s="4" t="s">
        <v>109</v>
      </c>
      <c r="C132" s="4" t="s">
        <v>5</v>
      </c>
      <c r="D132" s="4"/>
      <c r="E132" s="4"/>
      <c r="F132" s="4">
        <v>29</v>
      </c>
      <c r="G132" s="4">
        <v>40</v>
      </c>
      <c r="H132" s="4">
        <v>4</v>
      </c>
      <c r="I132" s="4">
        <v>31</v>
      </c>
      <c r="J132" s="4">
        <v>40</v>
      </c>
      <c r="K132" s="4">
        <v>3</v>
      </c>
      <c r="L132" s="4">
        <v>30</v>
      </c>
    </row>
    <row r="133" spans="1:12" ht="12.75" customHeight="1" hidden="1">
      <c r="A133" s="157" t="s">
        <v>23</v>
      </c>
      <c r="B133" s="4" t="s">
        <v>110</v>
      </c>
      <c r="C133" s="4" t="s">
        <v>4</v>
      </c>
      <c r="D133" s="4"/>
      <c r="E133" s="4"/>
      <c r="F133" s="4">
        <v>54</v>
      </c>
      <c r="G133" s="4">
        <v>110</v>
      </c>
      <c r="H133" s="4">
        <v>30</v>
      </c>
      <c r="I133" s="4">
        <v>55</v>
      </c>
      <c r="J133" s="4">
        <v>110</v>
      </c>
      <c r="K133" s="4">
        <v>48</v>
      </c>
      <c r="L133" s="4">
        <v>125</v>
      </c>
    </row>
    <row r="134" spans="1:12" ht="12.75" hidden="1">
      <c r="A134" s="157" t="s">
        <v>23</v>
      </c>
      <c r="B134" s="4" t="s">
        <v>110</v>
      </c>
      <c r="C134" s="4" t="s">
        <v>5</v>
      </c>
      <c r="D134" s="4"/>
      <c r="E134" s="4"/>
      <c r="F134" s="4">
        <v>3</v>
      </c>
      <c r="G134" s="4">
        <v>35</v>
      </c>
      <c r="H134" s="4">
        <v>0</v>
      </c>
      <c r="I134" s="4">
        <v>5</v>
      </c>
      <c r="J134" s="4">
        <v>35</v>
      </c>
      <c r="K134" s="4">
        <v>6</v>
      </c>
      <c r="L134" s="4">
        <v>23</v>
      </c>
    </row>
    <row r="135" spans="1:12" ht="12.75" customHeight="1" hidden="1">
      <c r="A135" s="157" t="s">
        <v>23</v>
      </c>
      <c r="B135" s="4" t="s">
        <v>111</v>
      </c>
      <c r="C135" s="4" t="s">
        <v>4</v>
      </c>
      <c r="D135" s="4"/>
      <c r="E135" s="4"/>
      <c r="F135" s="4"/>
      <c r="G135" s="4">
        <v>40</v>
      </c>
      <c r="H135" s="4">
        <v>20</v>
      </c>
      <c r="I135" s="4">
        <v>30</v>
      </c>
      <c r="J135" s="4">
        <v>70</v>
      </c>
      <c r="K135" s="4">
        <v>23</v>
      </c>
      <c r="L135" s="4">
        <v>40</v>
      </c>
    </row>
    <row r="136" spans="1:12" ht="12.75" hidden="1">
      <c r="A136" s="158" t="s">
        <v>23</v>
      </c>
      <c r="B136" s="4" t="s">
        <v>111</v>
      </c>
      <c r="C136" s="4" t="s">
        <v>5</v>
      </c>
      <c r="D136" s="4"/>
      <c r="E136" s="4"/>
      <c r="F136" s="4"/>
      <c r="G136" s="4"/>
      <c r="H136" s="4"/>
      <c r="I136" s="4"/>
      <c r="J136" s="4">
        <v>10</v>
      </c>
      <c r="K136" s="4">
        <v>2</v>
      </c>
      <c r="L136" s="4">
        <v>2</v>
      </c>
    </row>
    <row r="137" spans="1:12" ht="12.75" customHeight="1">
      <c r="A137" s="156" t="s">
        <v>24</v>
      </c>
      <c r="B137" s="4" t="s">
        <v>107</v>
      </c>
      <c r="C137" s="4" t="s">
        <v>4</v>
      </c>
      <c r="D137" s="4">
        <v>260</v>
      </c>
      <c r="E137" s="4">
        <v>213</v>
      </c>
      <c r="F137" s="4"/>
      <c r="G137" s="4">
        <v>0</v>
      </c>
      <c r="H137" s="4">
        <v>0</v>
      </c>
      <c r="I137" s="4">
        <v>0</v>
      </c>
      <c r="J137" s="4"/>
      <c r="K137" s="4"/>
      <c r="L137" s="4"/>
    </row>
    <row r="138" spans="1:12" ht="12.75">
      <c r="A138" s="157" t="s">
        <v>24</v>
      </c>
      <c r="B138" s="4" t="s">
        <v>107</v>
      </c>
      <c r="C138" s="4" t="s">
        <v>5</v>
      </c>
      <c r="D138" s="4">
        <v>110</v>
      </c>
      <c r="E138" s="4">
        <v>48</v>
      </c>
      <c r="F138" s="4"/>
      <c r="G138" s="4">
        <v>0</v>
      </c>
      <c r="H138" s="4">
        <v>0</v>
      </c>
      <c r="I138" s="4">
        <v>0</v>
      </c>
      <c r="J138" s="4"/>
      <c r="K138" s="4"/>
      <c r="L138" s="4"/>
    </row>
    <row r="139" spans="1:12" ht="12.75">
      <c r="A139" s="157" t="s">
        <v>24</v>
      </c>
      <c r="B139" s="4" t="s">
        <v>108</v>
      </c>
      <c r="C139" s="4" t="s">
        <v>4</v>
      </c>
      <c r="D139" s="4"/>
      <c r="E139" s="4"/>
      <c r="F139" s="4">
        <v>43</v>
      </c>
      <c r="G139" s="4">
        <v>0</v>
      </c>
      <c r="H139" s="4">
        <v>25</v>
      </c>
      <c r="I139" s="4">
        <v>43</v>
      </c>
      <c r="J139" s="4"/>
      <c r="K139" s="4"/>
      <c r="L139" s="4"/>
    </row>
    <row r="140" spans="1:12" ht="12.75">
      <c r="A140" s="157" t="s">
        <v>24</v>
      </c>
      <c r="B140" s="4" t="s">
        <v>108</v>
      </c>
      <c r="C140" s="4" t="s">
        <v>5</v>
      </c>
      <c r="D140" s="4"/>
      <c r="E140" s="4"/>
      <c r="F140" s="4">
        <v>6</v>
      </c>
      <c r="G140" s="4">
        <v>0</v>
      </c>
      <c r="H140" s="4">
        <v>5</v>
      </c>
      <c r="I140" s="4">
        <v>5</v>
      </c>
      <c r="J140" s="4"/>
      <c r="K140" s="4"/>
      <c r="L140" s="4"/>
    </row>
    <row r="141" spans="1:12" ht="12.75" customHeight="1">
      <c r="A141" s="157" t="s">
        <v>24</v>
      </c>
      <c r="B141" s="4" t="s">
        <v>109</v>
      </c>
      <c r="C141" s="4" t="s">
        <v>4</v>
      </c>
      <c r="D141" s="4">
        <v>120</v>
      </c>
      <c r="E141" s="4">
        <v>53</v>
      </c>
      <c r="F141" s="4"/>
      <c r="G141" s="4">
        <v>50</v>
      </c>
      <c r="H141" s="4">
        <v>0</v>
      </c>
      <c r="I141" s="4">
        <v>0</v>
      </c>
      <c r="J141" s="4">
        <v>50</v>
      </c>
      <c r="K141" s="4">
        <v>32</v>
      </c>
      <c r="L141" s="4">
        <v>37</v>
      </c>
    </row>
    <row r="142" spans="1:12" ht="12.75">
      <c r="A142" s="157" t="s">
        <v>24</v>
      </c>
      <c r="B142" s="4" t="s">
        <v>109</v>
      </c>
      <c r="C142" s="4" t="s">
        <v>5</v>
      </c>
      <c r="D142" s="4">
        <v>20</v>
      </c>
      <c r="E142" s="4">
        <v>4</v>
      </c>
      <c r="F142" s="4"/>
      <c r="G142" s="4">
        <v>20</v>
      </c>
      <c r="H142" s="4">
        <v>0</v>
      </c>
      <c r="I142" s="4">
        <v>0</v>
      </c>
      <c r="J142" s="4">
        <v>20</v>
      </c>
      <c r="K142" s="4">
        <v>1</v>
      </c>
      <c r="L142" s="4">
        <v>1</v>
      </c>
    </row>
    <row r="143" spans="1:12" ht="12.75" customHeight="1">
      <c r="A143" s="157" t="s">
        <v>24</v>
      </c>
      <c r="B143" s="4" t="s">
        <v>110</v>
      </c>
      <c r="C143" s="4" t="s">
        <v>4</v>
      </c>
      <c r="D143" s="4"/>
      <c r="E143" s="4"/>
      <c r="F143" s="4">
        <v>299</v>
      </c>
      <c r="G143" s="4">
        <v>220</v>
      </c>
      <c r="H143" s="4">
        <v>141</v>
      </c>
      <c r="I143" s="4">
        <v>299</v>
      </c>
      <c r="J143" s="4">
        <v>220</v>
      </c>
      <c r="K143" s="4">
        <v>128</v>
      </c>
      <c r="L143" s="4">
        <v>259</v>
      </c>
    </row>
    <row r="144" spans="1:12" ht="12.75">
      <c r="A144" s="157" t="s">
        <v>24</v>
      </c>
      <c r="B144" s="4" t="s">
        <v>110</v>
      </c>
      <c r="C144" s="4" t="s">
        <v>5</v>
      </c>
      <c r="D144" s="4"/>
      <c r="E144" s="4"/>
      <c r="F144" s="4">
        <v>60</v>
      </c>
      <c r="G144" s="4">
        <v>90</v>
      </c>
      <c r="H144" s="4">
        <v>30</v>
      </c>
      <c r="I144" s="4">
        <v>61</v>
      </c>
      <c r="J144" s="4">
        <v>90</v>
      </c>
      <c r="K144" s="4">
        <v>35</v>
      </c>
      <c r="L144" s="4">
        <v>50</v>
      </c>
    </row>
    <row r="145" spans="1:12" ht="12.75">
      <c r="A145" s="157" t="s">
        <v>24</v>
      </c>
      <c r="B145" s="4" t="s">
        <v>111</v>
      </c>
      <c r="C145" s="4" t="s">
        <v>4</v>
      </c>
      <c r="D145" s="4"/>
      <c r="E145" s="4"/>
      <c r="F145" s="4"/>
      <c r="G145" s="4"/>
      <c r="H145" s="4"/>
      <c r="I145" s="4"/>
      <c r="J145" s="4">
        <v>110</v>
      </c>
      <c r="K145" s="4">
        <v>60</v>
      </c>
      <c r="L145" s="4">
        <v>46</v>
      </c>
    </row>
    <row r="146" spans="1:12" ht="12.75">
      <c r="A146" s="158" t="s">
        <v>24</v>
      </c>
      <c r="B146" s="4" t="s">
        <v>111</v>
      </c>
      <c r="C146" s="4" t="s">
        <v>5</v>
      </c>
      <c r="D146" s="4"/>
      <c r="E146" s="4"/>
      <c r="F146" s="4"/>
      <c r="G146" s="4"/>
      <c r="H146" s="4"/>
      <c r="I146" s="4"/>
      <c r="J146" s="4">
        <v>100</v>
      </c>
      <c r="K146" s="4">
        <v>30</v>
      </c>
      <c r="L146" s="4">
        <v>12</v>
      </c>
    </row>
    <row r="147" spans="1:12" ht="12.75" customHeight="1" hidden="1">
      <c r="A147" s="156" t="s">
        <v>25</v>
      </c>
      <c r="B147" s="4" t="s">
        <v>107</v>
      </c>
      <c r="C147" s="4" t="s">
        <v>4</v>
      </c>
      <c r="D147" s="4">
        <v>195</v>
      </c>
      <c r="E147" s="4">
        <v>312</v>
      </c>
      <c r="F147" s="4">
        <v>271</v>
      </c>
      <c r="G147" s="4">
        <v>0</v>
      </c>
      <c r="H147" s="4">
        <v>0</v>
      </c>
      <c r="I147" s="4">
        <v>0</v>
      </c>
      <c r="J147" s="4"/>
      <c r="K147" s="4"/>
      <c r="L147" s="4"/>
    </row>
    <row r="148" spans="1:12" ht="12.75" hidden="1">
      <c r="A148" s="157" t="s">
        <v>25</v>
      </c>
      <c r="B148" s="4" t="s">
        <v>107</v>
      </c>
      <c r="C148" s="4" t="s">
        <v>5</v>
      </c>
      <c r="D148" s="4">
        <v>75</v>
      </c>
      <c r="E148" s="4">
        <v>28</v>
      </c>
      <c r="F148" s="4">
        <v>52</v>
      </c>
      <c r="G148" s="4">
        <v>0</v>
      </c>
      <c r="H148" s="4">
        <v>0</v>
      </c>
      <c r="I148" s="4">
        <v>0</v>
      </c>
      <c r="J148" s="4"/>
      <c r="K148" s="4"/>
      <c r="L148" s="4"/>
    </row>
    <row r="149" spans="1:12" ht="12.75" hidden="1">
      <c r="A149" s="157" t="s">
        <v>25</v>
      </c>
      <c r="B149" s="4" t="s">
        <v>108</v>
      </c>
      <c r="C149" s="4" t="s">
        <v>4</v>
      </c>
      <c r="D149" s="4">
        <v>180</v>
      </c>
      <c r="E149" s="4">
        <v>230</v>
      </c>
      <c r="F149" s="4">
        <v>229</v>
      </c>
      <c r="G149" s="4">
        <v>0</v>
      </c>
      <c r="H149" s="4">
        <v>0</v>
      </c>
      <c r="I149" s="4">
        <v>0</v>
      </c>
      <c r="J149" s="4"/>
      <c r="K149" s="4"/>
      <c r="L149" s="4"/>
    </row>
    <row r="150" spans="1:12" ht="12.75" hidden="1">
      <c r="A150" s="157" t="s">
        <v>25</v>
      </c>
      <c r="B150" s="4" t="s">
        <v>108</v>
      </c>
      <c r="C150" s="4" t="s">
        <v>5</v>
      </c>
      <c r="D150" s="4"/>
      <c r="E150" s="4"/>
      <c r="F150" s="4"/>
      <c r="G150" s="4">
        <v>0</v>
      </c>
      <c r="H150" s="4">
        <v>0</v>
      </c>
      <c r="I150" s="4">
        <v>0</v>
      </c>
      <c r="J150" s="4"/>
      <c r="K150" s="4"/>
      <c r="L150" s="4"/>
    </row>
    <row r="151" spans="1:12" ht="12.75" customHeight="1" hidden="1">
      <c r="A151" s="157" t="s">
        <v>25</v>
      </c>
      <c r="B151" s="4" t="s">
        <v>109</v>
      </c>
      <c r="C151" s="4" t="s">
        <v>4</v>
      </c>
      <c r="D151" s="4"/>
      <c r="E151" s="4"/>
      <c r="F151" s="4"/>
      <c r="G151" s="4">
        <v>180</v>
      </c>
      <c r="H151" s="4">
        <v>284</v>
      </c>
      <c r="I151" s="4">
        <v>182</v>
      </c>
      <c r="J151" s="4">
        <v>180</v>
      </c>
      <c r="K151" s="4">
        <v>186</v>
      </c>
      <c r="L151" s="4">
        <v>217</v>
      </c>
    </row>
    <row r="152" spans="1:12" ht="12.75" hidden="1">
      <c r="A152" s="157" t="s">
        <v>25</v>
      </c>
      <c r="B152" s="4" t="s">
        <v>109</v>
      </c>
      <c r="C152" s="4" t="s">
        <v>5</v>
      </c>
      <c r="D152" s="4"/>
      <c r="E152" s="4"/>
      <c r="F152" s="4"/>
      <c r="G152" s="4">
        <v>0</v>
      </c>
      <c r="H152" s="4">
        <v>0</v>
      </c>
      <c r="I152" s="4">
        <v>0</v>
      </c>
      <c r="J152" s="4"/>
      <c r="K152" s="4"/>
      <c r="L152" s="4"/>
    </row>
    <row r="153" spans="1:12" ht="12.75" customHeight="1" hidden="1">
      <c r="A153" s="157" t="s">
        <v>25</v>
      </c>
      <c r="B153" s="4" t="s">
        <v>110</v>
      </c>
      <c r="C153" s="4" t="s">
        <v>4</v>
      </c>
      <c r="D153" s="4"/>
      <c r="E153" s="4"/>
      <c r="F153" s="4"/>
      <c r="G153" s="4">
        <v>195</v>
      </c>
      <c r="H153" s="4">
        <v>273</v>
      </c>
      <c r="I153" s="4">
        <v>221</v>
      </c>
      <c r="J153" s="4">
        <v>195</v>
      </c>
      <c r="K153" s="4">
        <v>256</v>
      </c>
      <c r="L153" s="4">
        <v>239</v>
      </c>
    </row>
    <row r="154" spans="1:12" ht="12.75" hidden="1">
      <c r="A154" s="157" t="s">
        <v>25</v>
      </c>
      <c r="B154" s="4" t="s">
        <v>110</v>
      </c>
      <c r="C154" s="4" t="s">
        <v>5</v>
      </c>
      <c r="D154" s="4"/>
      <c r="E154" s="4"/>
      <c r="F154" s="4"/>
      <c r="G154" s="4">
        <v>60</v>
      </c>
      <c r="H154" s="4">
        <v>26</v>
      </c>
      <c r="I154" s="4">
        <v>52</v>
      </c>
      <c r="J154" s="4">
        <v>60</v>
      </c>
      <c r="K154" s="4">
        <v>19</v>
      </c>
      <c r="L154" s="4">
        <v>44</v>
      </c>
    </row>
    <row r="155" spans="1:12" ht="12.75" hidden="1">
      <c r="A155" s="157" t="s">
        <v>25</v>
      </c>
      <c r="B155" s="4" t="s">
        <v>111</v>
      </c>
      <c r="C155" s="4" t="s">
        <v>4</v>
      </c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2.75" hidden="1">
      <c r="A156" s="158" t="s">
        <v>25</v>
      </c>
      <c r="B156" s="4" t="s">
        <v>111</v>
      </c>
      <c r="C156" s="4" t="s">
        <v>5</v>
      </c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2.75" customHeight="1" hidden="1">
      <c r="A157" s="156" t="s">
        <v>26</v>
      </c>
      <c r="B157" s="4" t="s">
        <v>107</v>
      </c>
      <c r="C157" s="4" t="s">
        <v>4</v>
      </c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2.75" hidden="1">
      <c r="A158" s="157" t="s">
        <v>26</v>
      </c>
      <c r="B158" s="4" t="s">
        <v>107</v>
      </c>
      <c r="C158" s="4" t="s">
        <v>5</v>
      </c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2.75" hidden="1">
      <c r="A159" s="157" t="s">
        <v>26</v>
      </c>
      <c r="B159" s="4" t="s">
        <v>108</v>
      </c>
      <c r="C159" s="4" t="s">
        <v>4</v>
      </c>
      <c r="D159" s="4"/>
      <c r="E159" s="4"/>
      <c r="F159" s="4">
        <v>69</v>
      </c>
      <c r="G159" s="4">
        <v>0</v>
      </c>
      <c r="H159" s="4">
        <v>0</v>
      </c>
      <c r="I159" s="4">
        <v>0</v>
      </c>
      <c r="J159" s="4"/>
      <c r="K159" s="4"/>
      <c r="L159" s="4"/>
    </row>
    <row r="160" spans="1:12" ht="12.75" hidden="1">
      <c r="A160" s="157" t="s">
        <v>26</v>
      </c>
      <c r="B160" s="4" t="s">
        <v>108</v>
      </c>
      <c r="C160" s="4" t="s">
        <v>5</v>
      </c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2.75" customHeight="1" hidden="1">
      <c r="A161" s="157" t="s">
        <v>26</v>
      </c>
      <c r="B161" s="4" t="s">
        <v>109</v>
      </c>
      <c r="C161" s="4" t="s">
        <v>4</v>
      </c>
      <c r="D161" s="4">
        <v>60</v>
      </c>
      <c r="E161" s="4">
        <v>28</v>
      </c>
      <c r="F161" s="4"/>
      <c r="G161" s="4">
        <v>60</v>
      </c>
      <c r="H161" s="4">
        <v>23</v>
      </c>
      <c r="I161" s="4">
        <v>64</v>
      </c>
      <c r="J161" s="4">
        <v>60</v>
      </c>
      <c r="K161" s="4">
        <v>23</v>
      </c>
      <c r="L161" s="4">
        <v>51</v>
      </c>
    </row>
    <row r="162" spans="1:12" ht="12.75" hidden="1">
      <c r="A162" s="157" t="s">
        <v>26</v>
      </c>
      <c r="B162" s="4" t="s">
        <v>109</v>
      </c>
      <c r="C162" s="4" t="s">
        <v>5</v>
      </c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2.75" customHeight="1" hidden="1">
      <c r="A163" s="157" t="s">
        <v>26</v>
      </c>
      <c r="B163" s="4" t="s">
        <v>110</v>
      </c>
      <c r="C163" s="4" t="s">
        <v>4</v>
      </c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2.75" hidden="1">
      <c r="A164" s="157" t="s">
        <v>26</v>
      </c>
      <c r="B164" s="4" t="s">
        <v>110</v>
      </c>
      <c r="C164" s="4" t="s">
        <v>5</v>
      </c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2.75" hidden="1">
      <c r="A165" s="157" t="s">
        <v>26</v>
      </c>
      <c r="B165" s="4" t="s">
        <v>111</v>
      </c>
      <c r="C165" s="4" t="s">
        <v>4</v>
      </c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2.75" hidden="1">
      <c r="A166" s="158" t="s">
        <v>26</v>
      </c>
      <c r="B166" s="4" t="s">
        <v>111</v>
      </c>
      <c r="C166" s="4" t="s">
        <v>5</v>
      </c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2.75" customHeight="1" hidden="1">
      <c r="A167" s="156" t="s">
        <v>27</v>
      </c>
      <c r="B167" s="4" t="s">
        <v>107</v>
      </c>
      <c r="C167" s="4" t="s">
        <v>4</v>
      </c>
      <c r="D167" s="4">
        <v>480</v>
      </c>
      <c r="E167" s="4">
        <v>451</v>
      </c>
      <c r="F167" s="4">
        <v>520</v>
      </c>
      <c r="G167" s="4">
        <v>0</v>
      </c>
      <c r="H167" s="4">
        <v>0</v>
      </c>
      <c r="I167" s="4">
        <v>0</v>
      </c>
      <c r="J167" s="4"/>
      <c r="K167" s="4"/>
      <c r="L167" s="4"/>
    </row>
    <row r="168" spans="1:12" ht="12.75" hidden="1">
      <c r="A168" s="157" t="s">
        <v>27</v>
      </c>
      <c r="B168" s="4" t="s">
        <v>107</v>
      </c>
      <c r="C168" s="4" t="s">
        <v>5</v>
      </c>
      <c r="D168" s="4">
        <v>100</v>
      </c>
      <c r="E168" s="4">
        <v>63</v>
      </c>
      <c r="F168" s="4">
        <v>66</v>
      </c>
      <c r="G168" s="4">
        <v>0</v>
      </c>
      <c r="H168" s="4">
        <v>0</v>
      </c>
      <c r="I168" s="4">
        <v>0</v>
      </c>
      <c r="J168" s="4"/>
      <c r="K168" s="4"/>
      <c r="L168" s="4"/>
    </row>
    <row r="169" spans="1:12" ht="12.75" hidden="1">
      <c r="A169" s="157" t="s">
        <v>27</v>
      </c>
      <c r="B169" s="4" t="s">
        <v>108</v>
      </c>
      <c r="C169" s="4" t="s">
        <v>4</v>
      </c>
      <c r="D169" s="4">
        <v>300</v>
      </c>
      <c r="E169" s="4">
        <v>296</v>
      </c>
      <c r="F169" s="4"/>
      <c r="G169" s="4">
        <v>0</v>
      </c>
      <c r="H169" s="4">
        <v>0</v>
      </c>
      <c r="I169" s="4">
        <v>0</v>
      </c>
      <c r="J169" s="4"/>
      <c r="K169" s="4"/>
      <c r="L169" s="4"/>
    </row>
    <row r="170" spans="1:12" ht="12.75" hidden="1">
      <c r="A170" s="157" t="s">
        <v>27</v>
      </c>
      <c r="B170" s="4" t="s">
        <v>108</v>
      </c>
      <c r="C170" s="4" t="s">
        <v>5</v>
      </c>
      <c r="D170" s="4"/>
      <c r="E170" s="4"/>
      <c r="F170" s="4"/>
      <c r="G170" s="4">
        <v>0</v>
      </c>
      <c r="H170" s="4">
        <v>0</v>
      </c>
      <c r="I170" s="4">
        <v>0</v>
      </c>
      <c r="J170" s="4"/>
      <c r="K170" s="4"/>
      <c r="L170" s="4"/>
    </row>
    <row r="171" spans="1:12" ht="12.75" customHeight="1" hidden="1">
      <c r="A171" s="157" t="s">
        <v>27</v>
      </c>
      <c r="B171" s="4" t="s">
        <v>109</v>
      </c>
      <c r="C171" s="4" t="s">
        <v>4</v>
      </c>
      <c r="D171" s="4"/>
      <c r="E171" s="4"/>
      <c r="F171" s="4">
        <v>324</v>
      </c>
      <c r="G171" s="4">
        <v>300</v>
      </c>
      <c r="H171" s="4">
        <v>250</v>
      </c>
      <c r="I171" s="4">
        <v>300</v>
      </c>
      <c r="J171" s="4">
        <v>300</v>
      </c>
      <c r="K171" s="4">
        <v>243</v>
      </c>
      <c r="L171" s="4">
        <v>241</v>
      </c>
    </row>
    <row r="172" spans="1:12" ht="12.75" hidden="1">
      <c r="A172" s="157" t="s">
        <v>27</v>
      </c>
      <c r="B172" s="4" t="s">
        <v>109</v>
      </c>
      <c r="C172" s="4" t="s">
        <v>5</v>
      </c>
      <c r="D172" s="4"/>
      <c r="E172" s="4"/>
      <c r="F172" s="4"/>
      <c r="G172" s="4">
        <v>0</v>
      </c>
      <c r="H172" s="4">
        <v>0</v>
      </c>
      <c r="I172" s="4">
        <v>0</v>
      </c>
      <c r="J172" s="4"/>
      <c r="K172" s="4"/>
      <c r="L172" s="4"/>
    </row>
    <row r="173" spans="1:12" ht="12.75" customHeight="1" hidden="1">
      <c r="A173" s="157" t="s">
        <v>27</v>
      </c>
      <c r="B173" s="4" t="s">
        <v>110</v>
      </c>
      <c r="C173" s="4" t="s">
        <v>4</v>
      </c>
      <c r="D173" s="4"/>
      <c r="E173" s="4"/>
      <c r="F173" s="4"/>
      <c r="G173" s="4">
        <v>540</v>
      </c>
      <c r="H173" s="4">
        <v>350</v>
      </c>
      <c r="I173" s="4">
        <v>450</v>
      </c>
      <c r="J173" s="4">
        <v>540</v>
      </c>
      <c r="K173" s="4">
        <v>397</v>
      </c>
      <c r="L173" s="4">
        <v>321</v>
      </c>
    </row>
    <row r="174" spans="1:12" ht="12.75" hidden="1">
      <c r="A174" s="157" t="s">
        <v>27</v>
      </c>
      <c r="B174" s="4" t="s">
        <v>110</v>
      </c>
      <c r="C174" s="4" t="s">
        <v>5</v>
      </c>
      <c r="D174" s="4"/>
      <c r="E174" s="4"/>
      <c r="F174" s="4"/>
      <c r="G174" s="4">
        <v>140</v>
      </c>
      <c r="H174" s="4">
        <v>30</v>
      </c>
      <c r="I174" s="4">
        <v>50</v>
      </c>
      <c r="J174" s="4">
        <v>140</v>
      </c>
      <c r="K174" s="4">
        <v>11</v>
      </c>
      <c r="L174" s="4">
        <v>11</v>
      </c>
    </row>
    <row r="175" spans="1:12" ht="12.75" hidden="1">
      <c r="A175" s="157" t="s">
        <v>27</v>
      </c>
      <c r="B175" s="4" t="s">
        <v>111</v>
      </c>
      <c r="C175" s="4" t="s">
        <v>4</v>
      </c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2.75" hidden="1">
      <c r="A176" s="158" t="s">
        <v>27</v>
      </c>
      <c r="B176" s="4" t="s">
        <v>111</v>
      </c>
      <c r="C176" s="4" t="s">
        <v>5</v>
      </c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2.75" customHeight="1" hidden="1">
      <c r="A177" s="156" t="s">
        <v>28</v>
      </c>
      <c r="B177" s="4" t="s">
        <v>107</v>
      </c>
      <c r="C177" s="4" t="s">
        <v>4</v>
      </c>
      <c r="D177" s="4"/>
      <c r="E177" s="4"/>
      <c r="F177" s="4"/>
      <c r="G177" s="4">
        <v>0</v>
      </c>
      <c r="H177" s="4">
        <v>0</v>
      </c>
      <c r="I177" s="4">
        <v>0</v>
      </c>
      <c r="J177" s="4"/>
      <c r="K177" s="4"/>
      <c r="L177" s="4"/>
    </row>
    <row r="178" spans="1:12" ht="12.75" hidden="1">
      <c r="A178" s="157" t="s">
        <v>28</v>
      </c>
      <c r="B178" s="4" t="s">
        <v>107</v>
      </c>
      <c r="C178" s="4" t="s">
        <v>5</v>
      </c>
      <c r="D178" s="4"/>
      <c r="E178" s="4"/>
      <c r="F178" s="4"/>
      <c r="G178" s="4">
        <v>0</v>
      </c>
      <c r="H178" s="4">
        <v>0</v>
      </c>
      <c r="I178" s="4">
        <v>0</v>
      </c>
      <c r="J178" s="4"/>
      <c r="K178" s="4"/>
      <c r="L178" s="4"/>
    </row>
    <row r="179" spans="1:12" ht="12.75" hidden="1">
      <c r="A179" s="157" t="s">
        <v>28</v>
      </c>
      <c r="B179" s="4" t="s">
        <v>108</v>
      </c>
      <c r="C179" s="4" t="s">
        <v>4</v>
      </c>
      <c r="D179" s="4">
        <v>130</v>
      </c>
      <c r="E179" s="4">
        <v>312</v>
      </c>
      <c r="F179" s="4">
        <v>135</v>
      </c>
      <c r="G179" s="4">
        <v>120</v>
      </c>
      <c r="H179" s="4">
        <v>251</v>
      </c>
      <c r="I179" s="4">
        <v>126</v>
      </c>
      <c r="J179" s="4"/>
      <c r="K179" s="4"/>
      <c r="L179" s="4"/>
    </row>
    <row r="180" spans="1:12" ht="12.75" hidden="1">
      <c r="A180" s="157" t="s">
        <v>28</v>
      </c>
      <c r="B180" s="4" t="s">
        <v>108</v>
      </c>
      <c r="C180" s="4" t="s">
        <v>5</v>
      </c>
      <c r="D180" s="4">
        <v>65</v>
      </c>
      <c r="E180" s="4">
        <v>95</v>
      </c>
      <c r="F180" s="4">
        <v>92</v>
      </c>
      <c r="G180" s="4">
        <v>80</v>
      </c>
      <c r="H180" s="4">
        <v>62</v>
      </c>
      <c r="I180" s="4">
        <v>82</v>
      </c>
      <c r="J180" s="4"/>
      <c r="K180" s="4"/>
      <c r="L180" s="4"/>
    </row>
    <row r="181" spans="1:12" ht="12.75" customHeight="1" hidden="1">
      <c r="A181" s="157" t="s">
        <v>28</v>
      </c>
      <c r="B181" s="4" t="s">
        <v>109</v>
      </c>
      <c r="C181" s="4" t="s">
        <v>4</v>
      </c>
      <c r="D181" s="4"/>
      <c r="E181" s="4"/>
      <c r="F181" s="4"/>
      <c r="G181" s="4">
        <v>120</v>
      </c>
      <c r="H181" s="4"/>
      <c r="I181" s="4"/>
      <c r="J181" s="4">
        <v>120</v>
      </c>
      <c r="K181" s="4">
        <v>246</v>
      </c>
      <c r="L181" s="4">
        <v>129</v>
      </c>
    </row>
    <row r="182" spans="1:12" ht="12.75" hidden="1">
      <c r="A182" s="157" t="s">
        <v>28</v>
      </c>
      <c r="B182" s="4" t="s">
        <v>109</v>
      </c>
      <c r="C182" s="4" t="s">
        <v>5</v>
      </c>
      <c r="D182" s="4"/>
      <c r="E182" s="4"/>
      <c r="F182" s="4"/>
      <c r="G182" s="4">
        <v>90</v>
      </c>
      <c r="H182" s="4"/>
      <c r="I182" s="4"/>
      <c r="J182" s="4">
        <v>90</v>
      </c>
      <c r="K182" s="4">
        <v>45</v>
      </c>
      <c r="L182" s="4">
        <v>77</v>
      </c>
    </row>
    <row r="183" spans="1:12" ht="12.75" customHeight="1" hidden="1">
      <c r="A183" s="157" t="s">
        <v>28</v>
      </c>
      <c r="B183" s="4" t="s">
        <v>110</v>
      </c>
      <c r="C183" s="4" t="s">
        <v>4</v>
      </c>
      <c r="D183" s="4"/>
      <c r="E183" s="4"/>
      <c r="F183" s="4"/>
      <c r="G183" s="4">
        <v>0</v>
      </c>
      <c r="H183" s="4"/>
      <c r="I183" s="4"/>
      <c r="J183" s="4"/>
      <c r="K183" s="4"/>
      <c r="L183" s="4"/>
    </row>
    <row r="184" spans="1:12" ht="12.75" hidden="1">
      <c r="A184" s="157" t="s">
        <v>28</v>
      </c>
      <c r="B184" s="4" t="s">
        <v>110</v>
      </c>
      <c r="C184" s="4" t="s">
        <v>5</v>
      </c>
      <c r="D184" s="4"/>
      <c r="E184" s="4"/>
      <c r="F184" s="4"/>
      <c r="G184" s="4">
        <v>0</v>
      </c>
      <c r="H184" s="4"/>
      <c r="I184" s="4"/>
      <c r="J184" s="4"/>
      <c r="K184" s="4"/>
      <c r="L184" s="4"/>
    </row>
    <row r="185" spans="1:12" ht="12.75" hidden="1">
      <c r="A185" s="157" t="s">
        <v>28</v>
      </c>
      <c r="B185" s="4" t="s">
        <v>111</v>
      </c>
      <c r="C185" s="4" t="s">
        <v>4</v>
      </c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2.75" hidden="1">
      <c r="A186" s="158" t="s">
        <v>28</v>
      </c>
      <c r="B186" s="4" t="s">
        <v>111</v>
      </c>
      <c r="C186" s="4" t="s">
        <v>5</v>
      </c>
      <c r="D186" s="4"/>
      <c r="E186" s="4"/>
      <c r="F186" s="4"/>
      <c r="G186" s="4"/>
      <c r="H186" s="4"/>
      <c r="I186" s="4"/>
      <c r="J186" s="4">
        <v>35</v>
      </c>
      <c r="K186" s="4"/>
      <c r="L186" s="4">
        <v>30</v>
      </c>
    </row>
    <row r="187" spans="1:12" ht="12.75" customHeight="1" hidden="1">
      <c r="A187" s="156" t="s">
        <v>29</v>
      </c>
      <c r="B187" s="4" t="s">
        <v>107</v>
      </c>
      <c r="C187" s="4" t="s">
        <v>4</v>
      </c>
      <c r="D187" s="4">
        <v>80</v>
      </c>
      <c r="E187" s="4">
        <v>246</v>
      </c>
      <c r="F187" s="4">
        <v>15</v>
      </c>
      <c r="G187" s="4"/>
      <c r="H187" s="4"/>
      <c r="I187" s="4"/>
      <c r="J187" s="4"/>
      <c r="K187" s="4"/>
      <c r="L187" s="4"/>
    </row>
    <row r="188" spans="1:12" ht="12.75" hidden="1">
      <c r="A188" s="157" t="s">
        <v>29</v>
      </c>
      <c r="B188" s="4" t="s">
        <v>107</v>
      </c>
      <c r="C188" s="4" t="s">
        <v>5</v>
      </c>
      <c r="D188" s="4">
        <v>20</v>
      </c>
      <c r="E188" s="4">
        <v>47</v>
      </c>
      <c r="F188" s="4">
        <v>53</v>
      </c>
      <c r="G188" s="4">
        <v>80</v>
      </c>
      <c r="H188" s="4"/>
      <c r="I188" s="4"/>
      <c r="J188" s="4"/>
      <c r="K188" s="4"/>
      <c r="L188" s="4"/>
    </row>
    <row r="189" spans="1:12" ht="12.75" hidden="1">
      <c r="A189" s="157" t="s">
        <v>29</v>
      </c>
      <c r="B189" s="4" t="s">
        <v>108</v>
      </c>
      <c r="C189" s="4" t="s">
        <v>4</v>
      </c>
      <c r="D189" s="4">
        <v>180</v>
      </c>
      <c r="E189" s="4">
        <v>346</v>
      </c>
      <c r="F189" s="4">
        <v>224</v>
      </c>
      <c r="G189" s="4">
        <v>180</v>
      </c>
      <c r="H189" s="4"/>
      <c r="I189" s="4"/>
      <c r="J189" s="4"/>
      <c r="K189" s="4"/>
      <c r="L189" s="4"/>
    </row>
    <row r="190" spans="1:12" ht="12.75" hidden="1">
      <c r="A190" s="157" t="s">
        <v>29</v>
      </c>
      <c r="B190" s="4" t="s">
        <v>108</v>
      </c>
      <c r="C190" s="4" t="s">
        <v>5</v>
      </c>
      <c r="D190" s="4">
        <v>50</v>
      </c>
      <c r="E190" s="4">
        <v>13</v>
      </c>
      <c r="F190" s="4">
        <v>25</v>
      </c>
      <c r="G190" s="4">
        <v>60</v>
      </c>
      <c r="H190" s="4"/>
      <c r="I190" s="4"/>
      <c r="J190" s="4"/>
      <c r="K190" s="4"/>
      <c r="L190" s="4"/>
    </row>
    <row r="191" spans="1:12" ht="12.75" customHeight="1" hidden="1">
      <c r="A191" s="157" t="s">
        <v>29</v>
      </c>
      <c r="B191" s="4" t="s">
        <v>109</v>
      </c>
      <c r="C191" s="4" t="s">
        <v>4</v>
      </c>
      <c r="D191" s="4"/>
      <c r="E191" s="4"/>
      <c r="F191" s="4"/>
      <c r="G191" s="4">
        <v>160</v>
      </c>
      <c r="H191" s="4">
        <v>160</v>
      </c>
      <c r="I191" s="4">
        <v>160</v>
      </c>
      <c r="J191" s="4">
        <v>160</v>
      </c>
      <c r="K191" s="4">
        <v>370</v>
      </c>
      <c r="L191" s="4">
        <v>169</v>
      </c>
    </row>
    <row r="192" spans="1:12" ht="12.75" hidden="1">
      <c r="A192" s="157" t="s">
        <v>29</v>
      </c>
      <c r="B192" s="4" t="s">
        <v>109</v>
      </c>
      <c r="C192" s="4" t="s">
        <v>5</v>
      </c>
      <c r="D192" s="4"/>
      <c r="E192" s="4"/>
      <c r="F192" s="4"/>
      <c r="G192" s="4">
        <v>190</v>
      </c>
      <c r="H192" s="4">
        <v>190</v>
      </c>
      <c r="I192" s="4">
        <v>190</v>
      </c>
      <c r="J192" s="4">
        <v>190</v>
      </c>
      <c r="K192" s="4">
        <v>18</v>
      </c>
      <c r="L192" s="4">
        <v>55</v>
      </c>
    </row>
    <row r="193" spans="1:12" ht="12.75" customHeight="1" hidden="1">
      <c r="A193" s="157" t="s">
        <v>29</v>
      </c>
      <c r="B193" s="4" t="s">
        <v>110</v>
      </c>
      <c r="C193" s="4" t="s">
        <v>4</v>
      </c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2.75" hidden="1">
      <c r="A194" s="157" t="s">
        <v>29</v>
      </c>
      <c r="B194" s="4" t="s">
        <v>110</v>
      </c>
      <c r="C194" s="4" t="s">
        <v>5</v>
      </c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2.75" hidden="1">
      <c r="A195" s="157" t="s">
        <v>29</v>
      </c>
      <c r="B195" s="4" t="s">
        <v>111</v>
      </c>
      <c r="C195" s="4" t="s">
        <v>4</v>
      </c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2.75" hidden="1">
      <c r="A196" s="158" t="s">
        <v>29</v>
      </c>
      <c r="B196" s="4" t="s">
        <v>111</v>
      </c>
      <c r="C196" s="4" t="s">
        <v>5</v>
      </c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2.75" customHeight="1" hidden="1">
      <c r="A197" s="156" t="s">
        <v>30</v>
      </c>
      <c r="B197" s="4" t="s">
        <v>107</v>
      </c>
      <c r="C197" s="4" t="s">
        <v>4</v>
      </c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2.75" hidden="1">
      <c r="A198" s="157" t="s">
        <v>30</v>
      </c>
      <c r="B198" s="4" t="s">
        <v>107</v>
      </c>
      <c r="C198" s="4" t="s">
        <v>5</v>
      </c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2.75" hidden="1">
      <c r="A199" s="157" t="s">
        <v>30</v>
      </c>
      <c r="B199" s="4" t="s">
        <v>108</v>
      </c>
      <c r="C199" s="4" t="s">
        <v>4</v>
      </c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2.75" hidden="1">
      <c r="A200" s="157" t="s">
        <v>30</v>
      </c>
      <c r="B200" s="4" t="s">
        <v>108</v>
      </c>
      <c r="C200" s="4" t="s">
        <v>5</v>
      </c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2.75" customHeight="1" hidden="1">
      <c r="A201" s="157" t="s">
        <v>30</v>
      </c>
      <c r="B201" s="4" t="s">
        <v>109</v>
      </c>
      <c r="C201" s="4" t="s">
        <v>4</v>
      </c>
      <c r="D201" s="4">
        <v>225</v>
      </c>
      <c r="E201" s="4">
        <v>230</v>
      </c>
      <c r="F201" s="4">
        <v>300</v>
      </c>
      <c r="G201" s="4">
        <v>320</v>
      </c>
      <c r="H201" s="4"/>
      <c r="I201" s="4">
        <v>320</v>
      </c>
      <c r="J201" s="4">
        <v>320</v>
      </c>
      <c r="K201" s="4"/>
      <c r="L201" s="4">
        <v>312</v>
      </c>
    </row>
    <row r="202" spans="1:12" ht="12.75" hidden="1">
      <c r="A202" s="157" t="s">
        <v>30</v>
      </c>
      <c r="B202" s="4" t="s">
        <v>109</v>
      </c>
      <c r="C202" s="4" t="s">
        <v>5</v>
      </c>
      <c r="D202" s="4">
        <v>200</v>
      </c>
      <c r="E202" s="4">
        <v>19</v>
      </c>
      <c r="F202" s="4">
        <v>65</v>
      </c>
      <c r="G202" s="4">
        <v>150</v>
      </c>
      <c r="H202" s="4"/>
      <c r="I202" s="4">
        <v>150</v>
      </c>
      <c r="J202" s="4">
        <v>150</v>
      </c>
      <c r="K202" s="4"/>
      <c r="L202" s="4">
        <v>18</v>
      </c>
    </row>
    <row r="203" spans="1:12" ht="12.75" customHeight="1" hidden="1">
      <c r="A203" s="157" t="s">
        <v>30</v>
      </c>
      <c r="B203" s="4" t="s">
        <v>110</v>
      </c>
      <c r="C203" s="4" t="s">
        <v>4</v>
      </c>
      <c r="D203" s="4">
        <v>225</v>
      </c>
      <c r="E203" s="4">
        <v>447</v>
      </c>
      <c r="F203" s="4">
        <v>284</v>
      </c>
      <c r="G203" s="4">
        <v>355</v>
      </c>
      <c r="H203" s="4"/>
      <c r="I203" s="4">
        <v>335</v>
      </c>
      <c r="J203" s="4">
        <v>355</v>
      </c>
      <c r="K203" s="4"/>
      <c r="L203" s="4">
        <v>335</v>
      </c>
    </row>
    <row r="204" spans="1:12" ht="12.75" hidden="1">
      <c r="A204" s="157" t="s">
        <v>30</v>
      </c>
      <c r="B204" s="4" t="s">
        <v>110</v>
      </c>
      <c r="C204" s="4" t="s">
        <v>5</v>
      </c>
      <c r="D204" s="4">
        <v>400</v>
      </c>
      <c r="E204" s="4">
        <v>104</v>
      </c>
      <c r="F204" s="4">
        <v>144</v>
      </c>
      <c r="G204" s="4">
        <v>260</v>
      </c>
      <c r="H204" s="4"/>
      <c r="I204" s="4">
        <v>200</v>
      </c>
      <c r="J204" s="4">
        <v>240</v>
      </c>
      <c r="K204" s="4"/>
      <c r="L204" s="4">
        <v>64</v>
      </c>
    </row>
    <row r="205" spans="1:12" ht="12.75" hidden="1">
      <c r="A205" s="157" t="s">
        <v>30</v>
      </c>
      <c r="B205" s="4" t="s">
        <v>111</v>
      </c>
      <c r="C205" s="4" t="s">
        <v>4</v>
      </c>
      <c r="D205" s="4"/>
      <c r="E205" s="4"/>
      <c r="F205" s="4"/>
      <c r="G205" s="4"/>
      <c r="H205" s="4"/>
      <c r="I205" s="4"/>
      <c r="J205" s="4">
        <v>240</v>
      </c>
      <c r="K205" s="4"/>
      <c r="L205" s="4">
        <v>204</v>
      </c>
    </row>
    <row r="206" spans="1:12" ht="12.75" hidden="1">
      <c r="A206" s="158" t="s">
        <v>30</v>
      </c>
      <c r="B206" s="4" t="s">
        <v>111</v>
      </c>
      <c r="C206" s="4" t="s">
        <v>5</v>
      </c>
      <c r="D206" s="4"/>
      <c r="E206" s="4"/>
      <c r="F206" s="4"/>
      <c r="G206" s="4"/>
      <c r="H206" s="4"/>
      <c r="I206" s="4"/>
      <c r="J206" s="4">
        <v>90</v>
      </c>
      <c r="K206" s="4"/>
      <c r="L206" s="4">
        <v>16</v>
      </c>
    </row>
    <row r="207" spans="1:12" ht="12.75" customHeight="1" hidden="1">
      <c r="A207" s="156" t="s">
        <v>31</v>
      </c>
      <c r="B207" s="4" t="s">
        <v>107</v>
      </c>
      <c r="C207" s="4" t="s">
        <v>4</v>
      </c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2.75" hidden="1">
      <c r="A208" s="157" t="s">
        <v>31</v>
      </c>
      <c r="B208" s="4" t="s">
        <v>107</v>
      </c>
      <c r="C208" s="4" t="s">
        <v>5</v>
      </c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2.75" hidden="1">
      <c r="A209" s="157" t="s">
        <v>31</v>
      </c>
      <c r="B209" s="4" t="s">
        <v>108</v>
      </c>
      <c r="C209" s="4" t="s">
        <v>4</v>
      </c>
      <c r="D209" s="4">
        <v>260</v>
      </c>
      <c r="E209" s="4">
        <v>580</v>
      </c>
      <c r="F209" s="4">
        <v>299</v>
      </c>
      <c r="G209" s="4">
        <v>260</v>
      </c>
      <c r="H209" s="4">
        <v>458</v>
      </c>
      <c r="I209" s="4">
        <v>299</v>
      </c>
      <c r="J209" s="4"/>
      <c r="K209" s="4"/>
      <c r="L209" s="4"/>
    </row>
    <row r="210" spans="1:12" ht="12.75" hidden="1">
      <c r="A210" s="157" t="s">
        <v>31</v>
      </c>
      <c r="B210" s="4" t="s">
        <v>108</v>
      </c>
      <c r="C210" s="4" t="s">
        <v>5</v>
      </c>
      <c r="D210" s="4"/>
      <c r="E210" s="4"/>
      <c r="F210" s="4"/>
      <c r="G210" s="4"/>
      <c r="H210" s="4"/>
      <c r="I210" s="4"/>
      <c r="J210" s="4"/>
      <c r="K210" s="4"/>
      <c r="L210" s="4"/>
    </row>
    <row r="211" spans="1:12" ht="12.75" customHeight="1" hidden="1">
      <c r="A211" s="157" t="s">
        <v>31</v>
      </c>
      <c r="B211" s="4" t="s">
        <v>109</v>
      </c>
      <c r="C211" s="4" t="s">
        <v>4</v>
      </c>
      <c r="D211" s="4"/>
      <c r="E211" s="4"/>
      <c r="F211" s="4"/>
      <c r="G211" s="4"/>
      <c r="H211" s="4"/>
      <c r="I211" s="4"/>
      <c r="J211" s="4"/>
      <c r="K211" s="4"/>
      <c r="L211" s="4"/>
    </row>
    <row r="212" spans="1:12" ht="12" customHeight="1" hidden="1">
      <c r="A212" s="157" t="s">
        <v>31</v>
      </c>
      <c r="B212" s="4" t="s">
        <v>109</v>
      </c>
      <c r="C212" s="4" t="s">
        <v>5</v>
      </c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2.75" customHeight="1" hidden="1">
      <c r="A213" s="157" t="s">
        <v>31</v>
      </c>
      <c r="B213" s="4" t="s">
        <v>110</v>
      </c>
      <c r="C213" s="4" t="s">
        <v>4</v>
      </c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2.75" hidden="1">
      <c r="A214" s="157" t="s">
        <v>31</v>
      </c>
      <c r="B214" s="4" t="s">
        <v>110</v>
      </c>
      <c r="C214" s="4" t="s">
        <v>5</v>
      </c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2.75" customHeight="1" hidden="1">
      <c r="A215" s="157" t="s">
        <v>31</v>
      </c>
      <c r="B215" s="4" t="s">
        <v>111</v>
      </c>
      <c r="C215" s="4" t="s">
        <v>4</v>
      </c>
      <c r="D215" s="4"/>
      <c r="E215" s="4"/>
      <c r="F215" s="4"/>
      <c r="G215" s="4">
        <v>269</v>
      </c>
      <c r="H215" s="4">
        <v>450</v>
      </c>
      <c r="I215" s="4">
        <v>310</v>
      </c>
      <c r="J215" s="4"/>
      <c r="K215" s="4"/>
      <c r="L215" s="4"/>
    </row>
    <row r="216" spans="1:12" ht="12.75" hidden="1">
      <c r="A216" s="158" t="s">
        <v>31</v>
      </c>
      <c r="B216" s="4" t="s">
        <v>111</v>
      </c>
      <c r="C216" s="4" t="s">
        <v>5</v>
      </c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2.75" customHeight="1" hidden="1">
      <c r="A217" s="156" t="s">
        <v>32</v>
      </c>
      <c r="B217" s="4" t="s">
        <v>107</v>
      </c>
      <c r="C217" s="4" t="s">
        <v>4</v>
      </c>
      <c r="D217" s="4">
        <v>105</v>
      </c>
      <c r="E217" s="4">
        <v>43</v>
      </c>
      <c r="F217" s="4">
        <v>114</v>
      </c>
      <c r="G217" s="4">
        <v>0</v>
      </c>
      <c r="H217" s="4">
        <v>0</v>
      </c>
      <c r="I217" s="4">
        <v>0</v>
      </c>
      <c r="J217" s="4"/>
      <c r="K217" s="4"/>
      <c r="L217" s="4"/>
    </row>
    <row r="218" spans="1:12" ht="12.75" hidden="1">
      <c r="A218" s="157" t="s">
        <v>32</v>
      </c>
      <c r="B218" s="4" t="s">
        <v>107</v>
      </c>
      <c r="C218" s="4" t="s">
        <v>5</v>
      </c>
      <c r="D218" s="4">
        <v>50</v>
      </c>
      <c r="E218" s="4">
        <v>9</v>
      </c>
      <c r="F218" s="4">
        <v>40</v>
      </c>
      <c r="G218" s="4">
        <v>0</v>
      </c>
      <c r="H218" s="4">
        <v>0</v>
      </c>
      <c r="I218" s="4">
        <v>0</v>
      </c>
      <c r="J218" s="4"/>
      <c r="K218" s="4"/>
      <c r="L218" s="4"/>
    </row>
    <row r="219" spans="1:12" ht="12.75" hidden="1">
      <c r="A219" s="157" t="s">
        <v>32</v>
      </c>
      <c r="B219" s="4" t="s">
        <v>108</v>
      </c>
      <c r="C219" s="4" t="s">
        <v>4</v>
      </c>
      <c r="D219" s="4">
        <v>120</v>
      </c>
      <c r="E219" s="4">
        <v>53</v>
      </c>
      <c r="F219" s="4">
        <v>103</v>
      </c>
      <c r="G219" s="4">
        <v>0</v>
      </c>
      <c r="H219" s="4">
        <v>0</v>
      </c>
      <c r="I219" s="4">
        <v>0</v>
      </c>
      <c r="J219" s="4"/>
      <c r="K219" s="4"/>
      <c r="L219" s="4"/>
    </row>
    <row r="220" spans="1:12" ht="12.75" hidden="1">
      <c r="A220" s="157" t="s">
        <v>32</v>
      </c>
      <c r="B220" s="4" t="s">
        <v>108</v>
      </c>
      <c r="C220" s="4" t="s">
        <v>5</v>
      </c>
      <c r="D220" s="4">
        <v>10</v>
      </c>
      <c r="E220" s="4">
        <v>3</v>
      </c>
      <c r="F220" s="4"/>
      <c r="G220" s="4">
        <v>0</v>
      </c>
      <c r="H220" s="4">
        <v>0</v>
      </c>
      <c r="I220" s="4">
        <v>0</v>
      </c>
      <c r="J220" s="4"/>
      <c r="K220" s="4"/>
      <c r="L220" s="4"/>
    </row>
    <row r="221" spans="1:12" ht="12.75" customHeight="1" hidden="1">
      <c r="A221" s="157" t="s">
        <v>32</v>
      </c>
      <c r="B221" s="4" t="s">
        <v>109</v>
      </c>
      <c r="C221" s="4" t="s">
        <v>4</v>
      </c>
      <c r="D221" s="4">
        <v>175</v>
      </c>
      <c r="E221" s="4">
        <v>156</v>
      </c>
      <c r="F221" s="4">
        <v>159</v>
      </c>
      <c r="G221" s="4">
        <v>325</v>
      </c>
      <c r="H221" s="4">
        <v>350</v>
      </c>
      <c r="I221" s="4">
        <v>325</v>
      </c>
      <c r="J221" s="4">
        <v>330</v>
      </c>
      <c r="K221" s="4">
        <v>171</v>
      </c>
      <c r="L221" s="4">
        <v>223</v>
      </c>
    </row>
    <row r="222" spans="1:12" ht="12.75" hidden="1">
      <c r="A222" s="157" t="s">
        <v>32</v>
      </c>
      <c r="B222" s="4" t="s">
        <v>109</v>
      </c>
      <c r="C222" s="4" t="s">
        <v>5</v>
      </c>
      <c r="D222" s="4">
        <v>30</v>
      </c>
      <c r="E222" s="4">
        <v>3</v>
      </c>
      <c r="F222" s="4">
        <v>35</v>
      </c>
      <c r="G222" s="4">
        <v>30</v>
      </c>
      <c r="H222" s="4">
        <v>20</v>
      </c>
      <c r="I222" s="4">
        <v>30</v>
      </c>
      <c r="J222" s="4">
        <v>60</v>
      </c>
      <c r="K222" s="4">
        <v>6</v>
      </c>
      <c r="L222" s="4"/>
    </row>
    <row r="223" spans="1:12" ht="12.75" customHeight="1" hidden="1">
      <c r="A223" s="157" t="s">
        <v>32</v>
      </c>
      <c r="B223" s="4" t="s">
        <v>110</v>
      </c>
      <c r="C223" s="4" t="s">
        <v>4</v>
      </c>
      <c r="D223" s="4">
        <v>160</v>
      </c>
      <c r="E223" s="4">
        <v>189</v>
      </c>
      <c r="F223" s="4">
        <v>194</v>
      </c>
      <c r="G223" s="4">
        <v>220</v>
      </c>
      <c r="H223" s="4">
        <v>250</v>
      </c>
      <c r="I223" s="4">
        <v>220</v>
      </c>
      <c r="J223" s="4">
        <v>220</v>
      </c>
      <c r="K223" s="4">
        <v>190</v>
      </c>
      <c r="L223" s="4">
        <v>265</v>
      </c>
    </row>
    <row r="224" spans="1:12" ht="12.75" hidden="1">
      <c r="A224" s="157" t="s">
        <v>32</v>
      </c>
      <c r="B224" s="4" t="s">
        <v>110</v>
      </c>
      <c r="C224" s="4" t="s">
        <v>5</v>
      </c>
      <c r="D224" s="4">
        <v>40</v>
      </c>
      <c r="E224" s="4">
        <v>36</v>
      </c>
      <c r="F224" s="4">
        <v>69</v>
      </c>
      <c r="G224" s="4">
        <v>70</v>
      </c>
      <c r="H224" s="4">
        <v>50</v>
      </c>
      <c r="I224" s="4">
        <v>70</v>
      </c>
      <c r="J224" s="4">
        <v>70</v>
      </c>
      <c r="K224" s="4">
        <v>20</v>
      </c>
      <c r="L224" s="4">
        <v>82</v>
      </c>
    </row>
    <row r="225" spans="1:12" ht="12.75" hidden="1">
      <c r="A225" s="157" t="s">
        <v>32</v>
      </c>
      <c r="B225" s="4" t="s">
        <v>111</v>
      </c>
      <c r="C225" s="4" t="s">
        <v>4</v>
      </c>
      <c r="D225" s="4"/>
      <c r="E225" s="4"/>
      <c r="F225" s="4"/>
      <c r="G225" s="4"/>
      <c r="H225" s="4"/>
      <c r="I225" s="4"/>
      <c r="J225" s="4">
        <v>115</v>
      </c>
      <c r="K225" s="4">
        <v>42</v>
      </c>
      <c r="L225" s="4">
        <v>42</v>
      </c>
    </row>
    <row r="226" spans="1:12" ht="12.75" hidden="1">
      <c r="A226" s="158" t="s">
        <v>32</v>
      </c>
      <c r="B226" s="4" t="s">
        <v>111</v>
      </c>
      <c r="C226" s="4" t="s">
        <v>5</v>
      </c>
      <c r="D226" s="4"/>
      <c r="E226" s="4"/>
      <c r="F226" s="4"/>
      <c r="G226" s="4"/>
      <c r="H226" s="4"/>
      <c r="I226" s="4"/>
      <c r="J226" s="4">
        <v>30</v>
      </c>
      <c r="K226" s="4">
        <v>12</v>
      </c>
      <c r="L226" s="4">
        <v>11</v>
      </c>
    </row>
    <row r="227" spans="1:12" ht="12.75" customHeight="1" hidden="1">
      <c r="A227" s="156" t="s">
        <v>33</v>
      </c>
      <c r="B227" s="4" t="s">
        <v>107</v>
      </c>
      <c r="C227" s="4" t="s">
        <v>4</v>
      </c>
      <c r="D227" s="4">
        <v>60</v>
      </c>
      <c r="E227" s="4">
        <v>188</v>
      </c>
      <c r="F227" s="4">
        <v>63</v>
      </c>
      <c r="G227" s="4"/>
      <c r="H227" s="4"/>
      <c r="I227" s="4"/>
      <c r="J227" s="4">
        <v>60</v>
      </c>
      <c r="K227" s="4"/>
      <c r="L227" s="4"/>
    </row>
    <row r="228" spans="1:12" ht="12.75" hidden="1">
      <c r="A228" s="157" t="s">
        <v>33</v>
      </c>
      <c r="B228" s="4" t="s">
        <v>107</v>
      </c>
      <c r="C228" s="4" t="s">
        <v>5</v>
      </c>
      <c r="D228" s="4">
        <v>30</v>
      </c>
      <c r="E228" s="4">
        <v>149</v>
      </c>
      <c r="F228" s="4">
        <v>58</v>
      </c>
      <c r="G228" s="4"/>
      <c r="H228" s="4"/>
      <c r="I228" s="4"/>
      <c r="J228" s="4">
        <v>30</v>
      </c>
      <c r="K228" s="4">
        <v>180</v>
      </c>
      <c r="L228" s="4">
        <v>29</v>
      </c>
    </row>
    <row r="229" spans="1:12" ht="12.75" hidden="1">
      <c r="A229" s="157" t="s">
        <v>33</v>
      </c>
      <c r="B229" s="4" t="s">
        <v>108</v>
      </c>
      <c r="C229" s="4" t="s">
        <v>4</v>
      </c>
      <c r="D229" s="4">
        <v>490</v>
      </c>
      <c r="E229" s="4">
        <v>610</v>
      </c>
      <c r="F229" s="4">
        <v>511</v>
      </c>
      <c r="G229" s="4"/>
      <c r="H229" s="4"/>
      <c r="I229" s="4"/>
      <c r="J229" s="4">
        <v>520</v>
      </c>
      <c r="K229" s="4">
        <v>532</v>
      </c>
      <c r="L229" s="4">
        <v>542</v>
      </c>
    </row>
    <row r="230" spans="1:12" ht="12.75" hidden="1">
      <c r="A230" s="157" t="s">
        <v>33</v>
      </c>
      <c r="B230" s="4" t="s">
        <v>108</v>
      </c>
      <c r="C230" s="4" t="s">
        <v>5</v>
      </c>
      <c r="D230" s="4"/>
      <c r="E230" s="4"/>
      <c r="F230" s="4"/>
      <c r="G230" s="4"/>
      <c r="H230" s="4"/>
      <c r="I230" s="4"/>
      <c r="J230" s="4"/>
      <c r="K230" s="4"/>
      <c r="L230" s="4"/>
    </row>
    <row r="231" spans="1:12" ht="12.75" customHeight="1" hidden="1">
      <c r="A231" s="157" t="s">
        <v>33</v>
      </c>
      <c r="B231" s="4" t="s">
        <v>109</v>
      </c>
      <c r="C231" s="4" t="s">
        <v>4</v>
      </c>
      <c r="D231" s="4"/>
      <c r="E231" s="4"/>
      <c r="F231" s="4"/>
      <c r="G231" s="4">
        <v>550</v>
      </c>
      <c r="H231" s="4"/>
      <c r="I231" s="4">
        <v>550</v>
      </c>
      <c r="J231" s="4">
        <v>520</v>
      </c>
      <c r="K231" s="4">
        <v>532</v>
      </c>
      <c r="L231" s="4">
        <v>472</v>
      </c>
    </row>
    <row r="232" spans="1:12" ht="12.75" hidden="1">
      <c r="A232" s="157" t="s">
        <v>33</v>
      </c>
      <c r="B232" s="4" t="s">
        <v>109</v>
      </c>
      <c r="C232" s="4" t="s">
        <v>5</v>
      </c>
      <c r="D232" s="4"/>
      <c r="E232" s="4"/>
      <c r="F232" s="4"/>
      <c r="G232" s="4">
        <v>15</v>
      </c>
      <c r="H232" s="4"/>
      <c r="I232" s="4">
        <v>15</v>
      </c>
      <c r="J232" s="4">
        <v>15</v>
      </c>
      <c r="K232" s="4">
        <v>4</v>
      </c>
      <c r="L232" s="4">
        <v>7</v>
      </c>
    </row>
    <row r="233" spans="1:12" ht="12.75" customHeight="1" hidden="1">
      <c r="A233" s="157" t="s">
        <v>33</v>
      </c>
      <c r="B233" s="4" t="s">
        <v>110</v>
      </c>
      <c r="C233" s="4" t="s">
        <v>4</v>
      </c>
      <c r="D233" s="4"/>
      <c r="E233" s="4"/>
      <c r="F233" s="4"/>
      <c r="G233" s="4">
        <v>60</v>
      </c>
      <c r="H233" s="4"/>
      <c r="I233" s="4">
        <v>60</v>
      </c>
      <c r="J233" s="4">
        <v>60</v>
      </c>
      <c r="K233" s="4">
        <v>186</v>
      </c>
      <c r="L233" s="4">
        <v>70</v>
      </c>
    </row>
    <row r="234" spans="1:12" ht="12.75" hidden="1">
      <c r="A234" s="157" t="s">
        <v>33</v>
      </c>
      <c r="B234" s="4" t="s">
        <v>110</v>
      </c>
      <c r="C234" s="4" t="s">
        <v>5</v>
      </c>
      <c r="D234" s="4"/>
      <c r="E234" s="4"/>
      <c r="F234" s="4"/>
      <c r="G234" s="4">
        <v>30</v>
      </c>
      <c r="H234" s="4"/>
      <c r="I234" s="4">
        <v>30</v>
      </c>
      <c r="J234" s="4">
        <v>30</v>
      </c>
      <c r="K234" s="4">
        <v>180</v>
      </c>
      <c r="L234" s="4">
        <v>29</v>
      </c>
    </row>
    <row r="235" spans="1:12" ht="12.75" hidden="1">
      <c r="A235" s="157" t="s">
        <v>33</v>
      </c>
      <c r="B235" s="4" t="s">
        <v>111</v>
      </c>
      <c r="C235" s="4" t="s">
        <v>4</v>
      </c>
      <c r="D235" s="4"/>
      <c r="E235" s="4"/>
      <c r="F235" s="4"/>
      <c r="G235" s="4"/>
      <c r="H235" s="4"/>
      <c r="I235" s="4"/>
      <c r="J235" s="4">
        <v>45</v>
      </c>
      <c r="K235" s="4"/>
      <c r="L235" s="4">
        <v>47</v>
      </c>
    </row>
    <row r="236" spans="1:12" ht="12.75" hidden="1">
      <c r="A236" s="158" t="s">
        <v>33</v>
      </c>
      <c r="B236" s="4" t="s">
        <v>111</v>
      </c>
      <c r="C236" s="4" t="s">
        <v>5</v>
      </c>
      <c r="D236" s="4"/>
      <c r="E236" s="4"/>
      <c r="F236" s="4"/>
      <c r="G236" s="4"/>
      <c r="H236" s="4"/>
      <c r="I236" s="4"/>
      <c r="J236" s="4">
        <v>16</v>
      </c>
      <c r="K236" s="4"/>
      <c r="L236" s="4">
        <v>9</v>
      </c>
    </row>
    <row r="237" spans="1:12" ht="12.75" customHeight="1" hidden="1">
      <c r="A237" s="156" t="s">
        <v>34</v>
      </c>
      <c r="B237" s="4" t="s">
        <v>107</v>
      </c>
      <c r="C237" s="4" t="s">
        <v>4</v>
      </c>
      <c r="D237" s="4"/>
      <c r="E237" s="4"/>
      <c r="F237" s="4"/>
      <c r="G237" s="4"/>
      <c r="H237" s="4"/>
      <c r="I237" s="4"/>
      <c r="J237" s="4"/>
      <c r="K237" s="4"/>
      <c r="L237" s="4"/>
    </row>
    <row r="238" spans="1:12" ht="12.75" hidden="1">
      <c r="A238" s="157" t="s">
        <v>34</v>
      </c>
      <c r="B238" s="4" t="s">
        <v>107</v>
      </c>
      <c r="C238" s="4" t="s">
        <v>5</v>
      </c>
      <c r="D238" s="4"/>
      <c r="E238" s="4"/>
      <c r="F238" s="4"/>
      <c r="G238" s="4"/>
      <c r="H238" s="4"/>
      <c r="I238" s="4"/>
      <c r="J238" s="4"/>
      <c r="K238" s="4"/>
      <c r="L238" s="4"/>
    </row>
    <row r="239" spans="1:12" ht="12.75" hidden="1">
      <c r="A239" s="157" t="s">
        <v>34</v>
      </c>
      <c r="B239" s="4" t="s">
        <v>108</v>
      </c>
      <c r="C239" s="4" t="s">
        <v>4</v>
      </c>
      <c r="D239" s="4">
        <v>380</v>
      </c>
      <c r="E239" s="4">
        <v>503</v>
      </c>
      <c r="F239" s="4">
        <v>504</v>
      </c>
      <c r="G239" s="4">
        <v>0</v>
      </c>
      <c r="H239" s="4">
        <v>0</v>
      </c>
      <c r="I239" s="4">
        <v>0</v>
      </c>
      <c r="J239" s="4"/>
      <c r="K239" s="4"/>
      <c r="L239" s="4">
        <v>90</v>
      </c>
    </row>
    <row r="240" spans="1:12" ht="12.75" hidden="1">
      <c r="A240" s="157" t="s">
        <v>34</v>
      </c>
      <c r="B240" s="4" t="s">
        <v>108</v>
      </c>
      <c r="C240" s="4" t="s">
        <v>5</v>
      </c>
      <c r="D240" s="4">
        <v>200</v>
      </c>
      <c r="E240" s="4">
        <v>27</v>
      </c>
      <c r="F240" s="4">
        <v>116</v>
      </c>
      <c r="G240" s="4">
        <v>0</v>
      </c>
      <c r="H240" s="4">
        <v>0</v>
      </c>
      <c r="I240" s="4">
        <v>0</v>
      </c>
      <c r="J240" s="4"/>
      <c r="K240" s="4"/>
      <c r="L240" s="4">
        <v>18</v>
      </c>
    </row>
    <row r="241" spans="1:12" ht="12.75" customHeight="1" hidden="1">
      <c r="A241" s="157" t="s">
        <v>34</v>
      </c>
      <c r="B241" s="4" t="s">
        <v>109</v>
      </c>
      <c r="C241" s="4" t="s">
        <v>4</v>
      </c>
      <c r="D241" s="4"/>
      <c r="E241" s="4"/>
      <c r="F241" s="4"/>
      <c r="G241" s="4">
        <v>380</v>
      </c>
      <c r="H241" s="4">
        <v>480</v>
      </c>
      <c r="I241" s="4">
        <v>500</v>
      </c>
      <c r="J241" s="4">
        <v>380</v>
      </c>
      <c r="K241" s="4">
        <v>577</v>
      </c>
      <c r="L241" s="4">
        <v>402</v>
      </c>
    </row>
    <row r="242" spans="1:12" ht="12.75" hidden="1">
      <c r="A242" s="157" t="s">
        <v>34</v>
      </c>
      <c r="B242" s="4" t="s">
        <v>109</v>
      </c>
      <c r="C242" s="4" t="s">
        <v>5</v>
      </c>
      <c r="D242" s="4"/>
      <c r="E242" s="4"/>
      <c r="F242" s="4"/>
      <c r="G242" s="4">
        <v>200</v>
      </c>
      <c r="H242" s="4">
        <v>19</v>
      </c>
      <c r="I242" s="4">
        <v>110</v>
      </c>
      <c r="J242" s="4">
        <v>200</v>
      </c>
      <c r="K242" s="4">
        <v>25</v>
      </c>
      <c r="L242" s="4">
        <v>157</v>
      </c>
    </row>
    <row r="243" spans="1:12" ht="12.75" customHeight="1" hidden="1">
      <c r="A243" s="157" t="s">
        <v>34</v>
      </c>
      <c r="B243" s="4" t="s">
        <v>110</v>
      </c>
      <c r="C243" s="4" t="s">
        <v>4</v>
      </c>
      <c r="D243" s="4"/>
      <c r="E243" s="4"/>
      <c r="F243" s="4"/>
      <c r="G243" s="4"/>
      <c r="H243" s="4"/>
      <c r="I243" s="4"/>
      <c r="J243" s="4"/>
      <c r="K243" s="4"/>
      <c r="L243" s="4"/>
    </row>
    <row r="244" spans="1:12" ht="12.75" hidden="1">
      <c r="A244" s="157" t="s">
        <v>34</v>
      </c>
      <c r="B244" s="4" t="s">
        <v>110</v>
      </c>
      <c r="C244" s="4" t="s">
        <v>5</v>
      </c>
      <c r="D244" s="4"/>
      <c r="E244" s="4"/>
      <c r="F244" s="4"/>
      <c r="G244" s="4"/>
      <c r="H244" s="4"/>
      <c r="I244" s="4"/>
      <c r="J244" s="4"/>
      <c r="K244" s="4"/>
      <c r="L244" s="4"/>
    </row>
    <row r="245" spans="1:12" ht="12.75" hidden="1">
      <c r="A245" s="157" t="s">
        <v>34</v>
      </c>
      <c r="B245" s="4" t="s">
        <v>111</v>
      </c>
      <c r="C245" s="4" t="s">
        <v>4</v>
      </c>
      <c r="D245" s="4"/>
      <c r="E245" s="4"/>
      <c r="F245" s="4"/>
      <c r="G245" s="4"/>
      <c r="H245" s="4"/>
      <c r="I245" s="4"/>
      <c r="J245" s="4"/>
      <c r="K245" s="4"/>
      <c r="L245" s="4"/>
    </row>
    <row r="246" spans="1:12" ht="12.75" hidden="1">
      <c r="A246" s="158" t="s">
        <v>34</v>
      </c>
      <c r="B246" s="4" t="s">
        <v>111</v>
      </c>
      <c r="C246" s="4" t="s">
        <v>5</v>
      </c>
      <c r="D246" s="4"/>
      <c r="E246" s="4"/>
      <c r="F246" s="4"/>
      <c r="G246" s="4"/>
      <c r="H246" s="4"/>
      <c r="I246" s="4"/>
      <c r="J246" s="4">
        <v>200</v>
      </c>
      <c r="K246" s="4"/>
      <c r="L246" s="4">
        <v>11</v>
      </c>
    </row>
    <row r="247" spans="1:12" ht="12.75" customHeight="1" hidden="1">
      <c r="A247" s="156" t="s">
        <v>35</v>
      </c>
      <c r="B247" s="4" t="s">
        <v>107</v>
      </c>
      <c r="C247" s="4" t="s">
        <v>4</v>
      </c>
      <c r="D247" s="4">
        <v>60</v>
      </c>
      <c r="E247" s="4">
        <v>69</v>
      </c>
      <c r="F247" s="4">
        <v>83</v>
      </c>
      <c r="G247" s="4">
        <v>0</v>
      </c>
      <c r="H247" s="4"/>
      <c r="I247" s="4"/>
      <c r="J247" s="4"/>
      <c r="K247" s="4"/>
      <c r="L247" s="4"/>
    </row>
    <row r="248" spans="1:12" ht="12.75" hidden="1">
      <c r="A248" s="157" t="s">
        <v>35</v>
      </c>
      <c r="B248" s="4" t="s">
        <v>107</v>
      </c>
      <c r="C248" s="4" t="s">
        <v>5</v>
      </c>
      <c r="D248" s="4">
        <v>30</v>
      </c>
      <c r="E248" s="4">
        <v>8</v>
      </c>
      <c r="F248" s="4">
        <v>22</v>
      </c>
      <c r="G248" s="4">
        <v>0</v>
      </c>
      <c r="H248" s="4"/>
      <c r="I248" s="4"/>
      <c r="J248" s="4"/>
      <c r="K248" s="4"/>
      <c r="L248" s="4"/>
    </row>
    <row r="249" spans="1:12" ht="12.75" hidden="1">
      <c r="A249" s="157" t="s">
        <v>35</v>
      </c>
      <c r="B249" s="4" t="s">
        <v>108</v>
      </c>
      <c r="C249" s="4" t="s">
        <v>4</v>
      </c>
      <c r="D249" s="4">
        <v>170</v>
      </c>
      <c r="E249" s="4">
        <v>61</v>
      </c>
      <c r="F249" s="4">
        <v>72</v>
      </c>
      <c r="G249" s="4">
        <v>0</v>
      </c>
      <c r="H249" s="4"/>
      <c r="I249" s="4"/>
      <c r="J249" s="4"/>
      <c r="K249" s="4"/>
      <c r="L249" s="4"/>
    </row>
    <row r="250" spans="1:12" ht="12.75" hidden="1">
      <c r="A250" s="157" t="s">
        <v>35</v>
      </c>
      <c r="B250" s="4" t="s">
        <v>108</v>
      </c>
      <c r="C250" s="4" t="s">
        <v>5</v>
      </c>
      <c r="D250" s="4">
        <v>40</v>
      </c>
      <c r="E250" s="4">
        <v>2</v>
      </c>
      <c r="F250" s="4">
        <v>1</v>
      </c>
      <c r="G250" s="4">
        <v>0</v>
      </c>
      <c r="H250" s="4"/>
      <c r="I250" s="4"/>
      <c r="J250" s="4"/>
      <c r="K250" s="4"/>
      <c r="L250" s="4"/>
    </row>
    <row r="251" spans="1:12" ht="12.75" customHeight="1" hidden="1">
      <c r="A251" s="157" t="s">
        <v>35</v>
      </c>
      <c r="B251" s="4" t="s">
        <v>109</v>
      </c>
      <c r="C251" s="4" t="s">
        <v>4</v>
      </c>
      <c r="D251" s="4"/>
      <c r="E251" s="4"/>
      <c r="F251" s="4"/>
      <c r="G251" s="4">
        <v>130</v>
      </c>
      <c r="H251" s="4"/>
      <c r="I251" s="4"/>
      <c r="J251" s="4">
        <v>190</v>
      </c>
      <c r="K251" s="4">
        <v>28</v>
      </c>
      <c r="L251" s="4">
        <v>58</v>
      </c>
    </row>
    <row r="252" spans="1:12" ht="12.75" hidden="1">
      <c r="A252" s="157" t="s">
        <v>35</v>
      </c>
      <c r="B252" s="4" t="s">
        <v>109</v>
      </c>
      <c r="C252" s="4" t="s">
        <v>5</v>
      </c>
      <c r="D252" s="4"/>
      <c r="E252" s="4"/>
      <c r="F252" s="4"/>
      <c r="G252" s="4">
        <v>80</v>
      </c>
      <c r="H252" s="4"/>
      <c r="I252" s="4"/>
      <c r="J252" s="4">
        <v>80</v>
      </c>
      <c r="K252" s="4">
        <v>3</v>
      </c>
      <c r="L252" s="4">
        <v>13</v>
      </c>
    </row>
    <row r="253" spans="1:12" ht="12.75" customHeight="1" hidden="1">
      <c r="A253" s="157" t="s">
        <v>35</v>
      </c>
      <c r="B253" s="4" t="s">
        <v>110</v>
      </c>
      <c r="C253" s="4" t="s">
        <v>4</v>
      </c>
      <c r="D253" s="4"/>
      <c r="E253" s="4"/>
      <c r="F253" s="4"/>
      <c r="G253" s="4">
        <v>0</v>
      </c>
      <c r="H253" s="4"/>
      <c r="I253" s="4"/>
      <c r="J253" s="4"/>
      <c r="K253" s="4"/>
      <c r="L253" s="4"/>
    </row>
    <row r="254" spans="1:12" ht="12.75" hidden="1">
      <c r="A254" s="157" t="s">
        <v>35</v>
      </c>
      <c r="B254" s="4" t="s">
        <v>110</v>
      </c>
      <c r="C254" s="4" t="s">
        <v>5</v>
      </c>
      <c r="D254" s="4"/>
      <c r="E254" s="4"/>
      <c r="F254" s="4"/>
      <c r="G254" s="4">
        <v>0</v>
      </c>
      <c r="H254" s="4"/>
      <c r="I254" s="4"/>
      <c r="J254" s="4"/>
      <c r="K254" s="4"/>
      <c r="L254" s="4"/>
    </row>
    <row r="255" spans="1:12" ht="12.75" customHeight="1" hidden="1">
      <c r="A255" s="157" t="s">
        <v>35</v>
      </c>
      <c r="B255" s="4" t="s">
        <v>111</v>
      </c>
      <c r="C255" s="4" t="s">
        <v>4</v>
      </c>
      <c r="D255" s="4"/>
      <c r="E255" s="4"/>
      <c r="F255" s="4"/>
      <c r="G255" s="4">
        <v>180</v>
      </c>
      <c r="H255" s="4"/>
      <c r="I255" s="4"/>
      <c r="J255" s="4">
        <v>150</v>
      </c>
      <c r="K255" s="4">
        <v>8</v>
      </c>
      <c r="L255" s="4">
        <v>56</v>
      </c>
    </row>
    <row r="256" spans="1:12" ht="12.75" hidden="1">
      <c r="A256" s="158" t="s">
        <v>35</v>
      </c>
      <c r="B256" s="4" t="s">
        <v>111</v>
      </c>
      <c r="C256" s="4" t="s">
        <v>5</v>
      </c>
      <c r="D256" s="4"/>
      <c r="E256" s="4"/>
      <c r="F256" s="4"/>
      <c r="G256" s="4">
        <v>60</v>
      </c>
      <c r="H256" s="4"/>
      <c r="I256" s="4"/>
      <c r="J256" s="4">
        <v>40</v>
      </c>
      <c r="K256" s="4">
        <v>1</v>
      </c>
      <c r="L256" s="4">
        <v>5</v>
      </c>
    </row>
    <row r="257" spans="1:12" ht="12.75" customHeight="1" hidden="1">
      <c r="A257" s="156" t="s">
        <v>36</v>
      </c>
      <c r="B257" s="4" t="s">
        <v>107</v>
      </c>
      <c r="C257" s="4" t="s">
        <v>4</v>
      </c>
      <c r="D257" s="4"/>
      <c r="E257" s="4"/>
      <c r="F257" s="4"/>
      <c r="G257" s="4"/>
      <c r="H257" s="4"/>
      <c r="I257" s="4">
        <v>0</v>
      </c>
      <c r="J257" s="4"/>
      <c r="K257" s="4"/>
      <c r="L257" s="4"/>
    </row>
    <row r="258" spans="1:12" ht="12.75" hidden="1">
      <c r="A258" s="157" t="s">
        <v>36</v>
      </c>
      <c r="B258" s="4" t="s">
        <v>107</v>
      </c>
      <c r="C258" s="4" t="s">
        <v>5</v>
      </c>
      <c r="D258" s="4"/>
      <c r="E258" s="4"/>
      <c r="F258" s="4"/>
      <c r="G258" s="4"/>
      <c r="H258" s="4"/>
      <c r="I258" s="4">
        <v>0</v>
      </c>
      <c r="J258" s="4"/>
      <c r="K258" s="4"/>
      <c r="L258" s="4"/>
    </row>
    <row r="259" spans="1:12" ht="12.75" hidden="1">
      <c r="A259" s="157" t="s">
        <v>36</v>
      </c>
      <c r="B259" s="4" t="s">
        <v>108</v>
      </c>
      <c r="C259" s="4" t="s">
        <v>4</v>
      </c>
      <c r="D259" s="4">
        <v>70</v>
      </c>
      <c r="E259" s="4">
        <v>151</v>
      </c>
      <c r="F259" s="4"/>
      <c r="G259" s="4"/>
      <c r="H259" s="4"/>
      <c r="I259" s="4">
        <v>0</v>
      </c>
      <c r="J259" s="4"/>
      <c r="K259" s="4"/>
      <c r="L259" s="4"/>
    </row>
    <row r="260" spans="1:12" ht="12.75" hidden="1">
      <c r="A260" s="157" t="s">
        <v>36</v>
      </c>
      <c r="B260" s="4" t="s">
        <v>108</v>
      </c>
      <c r="C260" s="4" t="s">
        <v>5</v>
      </c>
      <c r="D260" s="4"/>
      <c r="E260" s="4"/>
      <c r="F260" s="4"/>
      <c r="G260" s="4"/>
      <c r="H260" s="4"/>
      <c r="I260" s="4">
        <v>0</v>
      </c>
      <c r="J260" s="4"/>
      <c r="K260" s="4"/>
      <c r="L260" s="4"/>
    </row>
    <row r="261" spans="1:12" ht="12.75" customHeight="1" hidden="1">
      <c r="A261" s="157" t="s">
        <v>36</v>
      </c>
      <c r="B261" s="4" t="s">
        <v>109</v>
      </c>
      <c r="C261" s="4" t="s">
        <v>4</v>
      </c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2.75" hidden="1">
      <c r="A262" s="157" t="s">
        <v>36</v>
      </c>
      <c r="B262" s="4" t="s">
        <v>109</v>
      </c>
      <c r="C262" s="4" t="s">
        <v>5</v>
      </c>
      <c r="D262" s="4"/>
      <c r="E262" s="4"/>
      <c r="F262" s="4"/>
      <c r="G262" s="4"/>
      <c r="H262" s="4"/>
      <c r="I262" s="4"/>
      <c r="J262" s="4"/>
      <c r="K262" s="4"/>
      <c r="L262" s="4"/>
    </row>
    <row r="263" spans="1:12" ht="12.75" customHeight="1" hidden="1">
      <c r="A263" s="157" t="s">
        <v>36</v>
      </c>
      <c r="B263" s="4" t="s">
        <v>110</v>
      </c>
      <c r="C263" s="4" t="s">
        <v>4</v>
      </c>
      <c r="D263" s="4"/>
      <c r="E263" s="4"/>
      <c r="F263" s="4"/>
      <c r="G263" s="4"/>
      <c r="H263" s="4"/>
      <c r="I263" s="4">
        <v>0</v>
      </c>
      <c r="J263" s="4"/>
      <c r="K263" s="4"/>
      <c r="L263" s="4"/>
    </row>
    <row r="264" spans="1:12" ht="12.75" hidden="1">
      <c r="A264" s="157" t="s">
        <v>36</v>
      </c>
      <c r="B264" s="4" t="s">
        <v>110</v>
      </c>
      <c r="C264" s="4" t="s">
        <v>5</v>
      </c>
      <c r="D264" s="4"/>
      <c r="E264" s="4"/>
      <c r="F264" s="4"/>
      <c r="G264" s="4"/>
      <c r="H264" s="4"/>
      <c r="I264" s="4">
        <v>0</v>
      </c>
      <c r="J264" s="4"/>
      <c r="K264" s="4"/>
      <c r="L264" s="4"/>
    </row>
    <row r="265" spans="1:12" ht="12.75" customHeight="1" hidden="1">
      <c r="A265" s="157" t="s">
        <v>36</v>
      </c>
      <c r="B265" s="4" t="s">
        <v>111</v>
      </c>
      <c r="C265" s="4" t="s">
        <v>4</v>
      </c>
      <c r="D265" s="4">
        <v>70</v>
      </c>
      <c r="E265" s="4">
        <v>129</v>
      </c>
      <c r="F265" s="4">
        <v>94</v>
      </c>
      <c r="G265" s="4">
        <v>70</v>
      </c>
      <c r="H265" s="4">
        <v>130</v>
      </c>
      <c r="I265" s="4">
        <v>90</v>
      </c>
      <c r="J265" s="4">
        <v>70</v>
      </c>
      <c r="K265" s="4">
        <v>131</v>
      </c>
      <c r="L265" s="4">
        <v>110</v>
      </c>
    </row>
    <row r="266" spans="1:12" ht="12.75" hidden="1">
      <c r="A266" s="158" t="s">
        <v>36</v>
      </c>
      <c r="B266" s="4" t="s">
        <v>111</v>
      </c>
      <c r="C266" s="4" t="s">
        <v>5</v>
      </c>
      <c r="D266" s="4"/>
      <c r="E266" s="4"/>
      <c r="F266" s="4"/>
      <c r="G266" s="4"/>
      <c r="H266" s="4"/>
      <c r="I266" s="4">
        <v>0</v>
      </c>
      <c r="J266" s="4"/>
      <c r="K266" s="4"/>
      <c r="L266" s="4"/>
    </row>
    <row r="267" spans="1:12" ht="12.75" customHeight="1" hidden="1">
      <c r="A267" s="156" t="s">
        <v>106</v>
      </c>
      <c r="B267" s="4" t="s">
        <v>107</v>
      </c>
      <c r="C267" s="4" t="s">
        <v>4</v>
      </c>
      <c r="D267" s="4">
        <v>320</v>
      </c>
      <c r="E267" s="4">
        <v>742</v>
      </c>
      <c r="F267" s="4">
        <v>564</v>
      </c>
      <c r="G267" s="4">
        <v>0</v>
      </c>
      <c r="H267" s="4">
        <v>0</v>
      </c>
      <c r="I267" s="4">
        <v>0</v>
      </c>
      <c r="J267" s="4"/>
      <c r="K267" s="4"/>
      <c r="L267" s="4"/>
    </row>
    <row r="268" spans="1:12" ht="12.75" hidden="1">
      <c r="A268" s="157" t="s">
        <v>106</v>
      </c>
      <c r="B268" s="4" t="s">
        <v>107</v>
      </c>
      <c r="C268" s="4" t="s">
        <v>5</v>
      </c>
      <c r="D268" s="4">
        <v>120</v>
      </c>
      <c r="E268" s="4">
        <v>167</v>
      </c>
      <c r="F268" s="4">
        <v>157</v>
      </c>
      <c r="G268" s="4">
        <v>0</v>
      </c>
      <c r="H268" s="4">
        <v>0</v>
      </c>
      <c r="I268" s="4">
        <v>0</v>
      </c>
      <c r="J268" s="4"/>
      <c r="K268" s="4"/>
      <c r="L268" s="4"/>
    </row>
    <row r="269" spans="1:12" ht="12.75" hidden="1">
      <c r="A269" s="157" t="s">
        <v>106</v>
      </c>
      <c r="B269" s="4" t="s">
        <v>108</v>
      </c>
      <c r="C269" s="4" t="s">
        <v>4</v>
      </c>
      <c r="D269" s="4"/>
      <c r="E269" s="4"/>
      <c r="F269" s="4"/>
      <c r="G269" s="4">
        <v>0</v>
      </c>
      <c r="H269" s="4">
        <v>0</v>
      </c>
      <c r="I269" s="4">
        <v>0</v>
      </c>
      <c r="J269" s="4"/>
      <c r="K269" s="4"/>
      <c r="L269" s="4"/>
    </row>
    <row r="270" spans="1:12" ht="12.75" hidden="1">
      <c r="A270" s="157" t="s">
        <v>106</v>
      </c>
      <c r="B270" s="4" t="s">
        <v>108</v>
      </c>
      <c r="C270" s="4" t="s">
        <v>5</v>
      </c>
      <c r="D270" s="4"/>
      <c r="E270" s="4"/>
      <c r="F270" s="4"/>
      <c r="G270" s="4">
        <v>0</v>
      </c>
      <c r="H270" s="4">
        <v>0</v>
      </c>
      <c r="I270" s="4">
        <v>0</v>
      </c>
      <c r="J270" s="4"/>
      <c r="K270" s="4"/>
      <c r="L270" s="4"/>
    </row>
    <row r="271" spans="1:12" ht="12.75" customHeight="1" hidden="1">
      <c r="A271" s="157" t="s">
        <v>106</v>
      </c>
      <c r="B271" s="4" t="s">
        <v>109</v>
      </c>
      <c r="C271" s="4" t="s">
        <v>4</v>
      </c>
      <c r="D271" s="4"/>
      <c r="E271" s="4"/>
      <c r="F271" s="4"/>
      <c r="G271" s="4">
        <v>45</v>
      </c>
      <c r="H271" s="4">
        <v>30</v>
      </c>
      <c r="I271" s="4">
        <v>57</v>
      </c>
      <c r="J271" s="4">
        <v>45</v>
      </c>
      <c r="K271" s="4">
        <v>21</v>
      </c>
      <c r="L271" s="4">
        <v>62</v>
      </c>
    </row>
    <row r="272" spans="1:12" ht="12.75" hidden="1">
      <c r="A272" s="157" t="s">
        <v>106</v>
      </c>
      <c r="B272" s="4" t="s">
        <v>109</v>
      </c>
      <c r="C272" s="4" t="s">
        <v>5</v>
      </c>
      <c r="D272" s="4"/>
      <c r="E272" s="4"/>
      <c r="F272" s="4"/>
      <c r="G272" s="4">
        <v>0</v>
      </c>
      <c r="H272" s="4">
        <v>0</v>
      </c>
      <c r="I272" s="4">
        <v>0</v>
      </c>
      <c r="J272" s="4"/>
      <c r="K272" s="4"/>
      <c r="L272" s="4"/>
    </row>
    <row r="273" spans="1:12" ht="12.75" customHeight="1" hidden="1">
      <c r="A273" s="157" t="s">
        <v>106</v>
      </c>
      <c r="B273" s="4" t="s">
        <v>110</v>
      </c>
      <c r="C273" s="4" t="s">
        <v>4</v>
      </c>
      <c r="D273" s="4"/>
      <c r="E273" s="4"/>
      <c r="F273" s="4"/>
      <c r="G273" s="4">
        <v>380</v>
      </c>
      <c r="H273" s="4">
        <v>325</v>
      </c>
      <c r="I273" s="4">
        <v>415</v>
      </c>
      <c r="J273" s="4">
        <v>380</v>
      </c>
      <c r="K273" s="4">
        <v>286</v>
      </c>
      <c r="L273" s="4">
        <v>576</v>
      </c>
    </row>
    <row r="274" spans="1:12" ht="12.75" hidden="1">
      <c r="A274" s="157" t="s">
        <v>106</v>
      </c>
      <c r="B274" s="4" t="s">
        <v>110</v>
      </c>
      <c r="C274" s="4" t="s">
        <v>5</v>
      </c>
      <c r="D274" s="4"/>
      <c r="E274" s="4"/>
      <c r="F274" s="4"/>
      <c r="G274" s="4">
        <v>120</v>
      </c>
      <c r="H274" s="4">
        <v>65</v>
      </c>
      <c r="I274" s="4">
        <v>135</v>
      </c>
      <c r="J274" s="4">
        <v>120</v>
      </c>
      <c r="K274" s="4">
        <v>94</v>
      </c>
      <c r="L274" s="4">
        <v>187</v>
      </c>
    </row>
    <row r="275" spans="1:12" ht="12.75" hidden="1">
      <c r="A275" s="157" t="s">
        <v>106</v>
      </c>
      <c r="B275" s="4" t="s">
        <v>111</v>
      </c>
      <c r="C275" s="4" t="s">
        <v>4</v>
      </c>
      <c r="D275" s="4"/>
      <c r="E275" s="4"/>
      <c r="F275" s="4"/>
      <c r="G275" s="4"/>
      <c r="H275" s="4"/>
      <c r="I275" s="4"/>
      <c r="J275" s="4">
        <v>30</v>
      </c>
      <c r="K275" s="4">
        <v>77</v>
      </c>
      <c r="L275" s="4">
        <v>31</v>
      </c>
    </row>
    <row r="276" spans="1:12" ht="12.75" hidden="1">
      <c r="A276" s="158" t="s">
        <v>106</v>
      </c>
      <c r="B276" s="4" t="s">
        <v>111</v>
      </c>
      <c r="C276" s="4" t="s">
        <v>5</v>
      </c>
      <c r="D276" s="4"/>
      <c r="E276" s="4"/>
      <c r="F276" s="4"/>
      <c r="G276" s="4"/>
      <c r="H276" s="4"/>
      <c r="I276" s="4"/>
      <c r="J276" s="4"/>
      <c r="K276" s="4"/>
      <c r="L276" s="4"/>
    </row>
    <row r="277" spans="1:12" ht="12.75">
      <c r="A277" s="156" t="s">
        <v>119</v>
      </c>
      <c r="B277" s="4" t="s">
        <v>107</v>
      </c>
      <c r="C277" s="4" t="s">
        <v>4</v>
      </c>
      <c r="D277" s="4">
        <v>2535</v>
      </c>
      <c r="E277" s="4">
        <v>3431</v>
      </c>
      <c r="F277" s="4">
        <v>2411</v>
      </c>
      <c r="G277" s="4">
        <v>250</v>
      </c>
      <c r="H277" s="4">
        <v>407</v>
      </c>
      <c r="I277" s="4">
        <v>0</v>
      </c>
      <c r="J277" s="4">
        <v>60</v>
      </c>
      <c r="K277" s="4">
        <v>0</v>
      </c>
      <c r="L277" s="4">
        <v>0</v>
      </c>
    </row>
    <row r="278" spans="1:12" ht="12.75">
      <c r="A278" s="157" t="s">
        <v>119</v>
      </c>
      <c r="B278" s="4" t="s">
        <v>107</v>
      </c>
      <c r="C278" s="4" t="s">
        <v>5</v>
      </c>
      <c r="D278" s="4">
        <v>765</v>
      </c>
      <c r="E278" s="4">
        <v>584</v>
      </c>
      <c r="F278" s="4">
        <v>561</v>
      </c>
      <c r="G278" s="4">
        <v>205</v>
      </c>
      <c r="H278" s="4">
        <v>19</v>
      </c>
      <c r="I278" s="4">
        <v>0</v>
      </c>
      <c r="J278" s="4">
        <v>60</v>
      </c>
      <c r="K278" s="4">
        <v>180</v>
      </c>
      <c r="L278" s="4">
        <v>29</v>
      </c>
    </row>
    <row r="279" spans="1:12" ht="12.75">
      <c r="A279" s="157" t="s">
        <v>119</v>
      </c>
      <c r="B279" s="4" t="s">
        <v>108</v>
      </c>
      <c r="C279" s="4" t="s">
        <v>4</v>
      </c>
      <c r="D279" s="4">
        <v>4842</v>
      </c>
      <c r="E279" s="4">
        <v>6365</v>
      </c>
      <c r="F279" s="4">
        <v>4688</v>
      </c>
      <c r="G279" s="4">
        <v>916</v>
      </c>
      <c r="H279" s="4">
        <v>1344</v>
      </c>
      <c r="I279" s="4">
        <v>572</v>
      </c>
      <c r="J279" s="4">
        <v>520</v>
      </c>
      <c r="K279" s="4">
        <v>532</v>
      </c>
      <c r="L279" s="4">
        <v>632</v>
      </c>
    </row>
    <row r="280" spans="1:12" ht="12.75">
      <c r="A280" s="157" t="s">
        <v>119</v>
      </c>
      <c r="B280" s="4" t="s">
        <v>108</v>
      </c>
      <c r="C280" s="4" t="s">
        <v>5</v>
      </c>
      <c r="D280" s="4">
        <v>705</v>
      </c>
      <c r="E280" s="4">
        <v>204</v>
      </c>
      <c r="F280" s="4">
        <v>438</v>
      </c>
      <c r="G280" s="4">
        <v>151</v>
      </c>
      <c r="H280" s="4">
        <v>79</v>
      </c>
      <c r="I280" s="4">
        <v>96</v>
      </c>
      <c r="J280" s="4">
        <v>0</v>
      </c>
      <c r="K280" s="4">
        <v>0</v>
      </c>
      <c r="L280" s="4">
        <v>18</v>
      </c>
    </row>
    <row r="281" spans="1:12" ht="12.75">
      <c r="A281" s="157" t="s">
        <v>119</v>
      </c>
      <c r="B281" s="4" t="s">
        <v>109</v>
      </c>
      <c r="C281" s="4" t="s">
        <v>4</v>
      </c>
      <c r="D281" s="4">
        <v>2513</v>
      </c>
      <c r="E281" s="4">
        <v>3293</v>
      </c>
      <c r="F281" s="4">
        <v>3840</v>
      </c>
      <c r="G281" s="4">
        <v>6262</v>
      </c>
      <c r="H281" s="4">
        <v>4240</v>
      </c>
      <c r="I281" s="4">
        <v>5958</v>
      </c>
      <c r="J281" s="4">
        <v>5810</v>
      </c>
      <c r="K281" s="4">
        <v>6305</v>
      </c>
      <c r="L281" s="4">
        <v>8013</v>
      </c>
    </row>
    <row r="282" spans="1:12" ht="12.75">
      <c r="A282" s="157" t="s">
        <v>119</v>
      </c>
      <c r="B282" s="4" t="s">
        <v>109</v>
      </c>
      <c r="C282" s="4" t="s">
        <v>5</v>
      </c>
      <c r="D282" s="4">
        <v>726</v>
      </c>
      <c r="E282" s="4">
        <v>201</v>
      </c>
      <c r="F282" s="4">
        <v>808</v>
      </c>
      <c r="G282" s="4">
        <v>1602</v>
      </c>
      <c r="H282" s="4">
        <v>460</v>
      </c>
      <c r="I282" s="4">
        <v>978</v>
      </c>
      <c r="J282" s="4">
        <v>1487</v>
      </c>
      <c r="K282" s="4">
        <v>243</v>
      </c>
      <c r="L282" s="4">
        <v>923</v>
      </c>
    </row>
    <row r="283" spans="1:12" ht="12.75">
      <c r="A283" s="157" t="s">
        <v>119</v>
      </c>
      <c r="B283" s="4" t="s">
        <v>110</v>
      </c>
      <c r="C283" s="4" t="s">
        <v>4</v>
      </c>
      <c r="D283" s="4">
        <v>1060</v>
      </c>
      <c r="E283" s="4">
        <v>1748</v>
      </c>
      <c r="F283" s="4">
        <v>2003</v>
      </c>
      <c r="G283" s="4">
        <v>2975</v>
      </c>
      <c r="H283" s="4">
        <v>2252</v>
      </c>
      <c r="I283" s="4">
        <v>3015</v>
      </c>
      <c r="J283" s="4">
        <v>3415</v>
      </c>
      <c r="K283" s="4">
        <v>3150</v>
      </c>
      <c r="L283" s="4">
        <v>3875</v>
      </c>
    </row>
    <row r="284" spans="1:12" ht="12.75">
      <c r="A284" s="157" t="s">
        <v>119</v>
      </c>
      <c r="B284" s="4" t="s">
        <v>110</v>
      </c>
      <c r="C284" s="4" t="s">
        <v>5</v>
      </c>
      <c r="D284" s="4">
        <v>1190</v>
      </c>
      <c r="E284" s="4">
        <v>215</v>
      </c>
      <c r="F284" s="4">
        <v>671</v>
      </c>
      <c r="G284" s="4">
        <v>955</v>
      </c>
      <c r="H284" s="4">
        <v>1113</v>
      </c>
      <c r="I284" s="4">
        <v>763</v>
      </c>
      <c r="J284" s="4">
        <v>1155</v>
      </c>
      <c r="K284" s="4">
        <v>444</v>
      </c>
      <c r="L284" s="4">
        <v>738</v>
      </c>
    </row>
    <row r="285" spans="1:12" ht="12.75">
      <c r="A285" s="157" t="s">
        <v>119</v>
      </c>
      <c r="B285" s="4" t="s">
        <v>111</v>
      </c>
      <c r="C285" s="4" t="s">
        <v>4</v>
      </c>
      <c r="D285" s="4">
        <v>70</v>
      </c>
      <c r="E285" s="4">
        <v>129</v>
      </c>
      <c r="F285" s="4">
        <v>94</v>
      </c>
      <c r="G285" s="4">
        <v>882</v>
      </c>
      <c r="H285" s="4">
        <v>1260</v>
      </c>
      <c r="I285" s="4">
        <v>825</v>
      </c>
      <c r="J285" s="4">
        <v>2981</v>
      </c>
      <c r="K285" s="4">
        <v>1801</v>
      </c>
      <c r="L285" s="4">
        <v>1832</v>
      </c>
    </row>
    <row r="286" spans="1:12" ht="12.75">
      <c r="A286" s="158" t="s">
        <v>119</v>
      </c>
      <c r="B286" s="4" t="s">
        <v>111</v>
      </c>
      <c r="C286" s="4" t="s">
        <v>5</v>
      </c>
      <c r="D286" s="4">
        <v>0</v>
      </c>
      <c r="E286" s="4">
        <v>0</v>
      </c>
      <c r="F286" s="4">
        <v>0</v>
      </c>
      <c r="G286" s="4">
        <v>175</v>
      </c>
      <c r="H286" s="4">
        <v>30</v>
      </c>
      <c r="I286" s="4">
        <v>65</v>
      </c>
      <c r="J286" s="4">
        <v>2114</v>
      </c>
      <c r="K286" s="4">
        <v>636</v>
      </c>
      <c r="L286" s="4">
        <v>583</v>
      </c>
    </row>
  </sheetData>
  <sheetProtection/>
  <mergeCells count="31">
    <mergeCell ref="A277:A286"/>
    <mergeCell ref="A217:A226"/>
    <mergeCell ref="A227:A236"/>
    <mergeCell ref="A237:A246"/>
    <mergeCell ref="A247:A256"/>
    <mergeCell ref="A257:A266"/>
    <mergeCell ref="A267:A276"/>
    <mergeCell ref="A157:A166"/>
    <mergeCell ref="A167:A176"/>
    <mergeCell ref="A177:A186"/>
    <mergeCell ref="A187:A196"/>
    <mergeCell ref="A197:A206"/>
    <mergeCell ref="A207:A216"/>
    <mergeCell ref="A97:A106"/>
    <mergeCell ref="A107:A116"/>
    <mergeCell ref="A117:A126"/>
    <mergeCell ref="A127:A136"/>
    <mergeCell ref="A137:A146"/>
    <mergeCell ref="A147:A156"/>
    <mergeCell ref="A37:A46"/>
    <mergeCell ref="A47:A56"/>
    <mergeCell ref="A57:A66"/>
    <mergeCell ref="A67:A76"/>
    <mergeCell ref="A77:A86"/>
    <mergeCell ref="A87:A96"/>
    <mergeCell ref="J5:L5"/>
    <mergeCell ref="D5:F5"/>
    <mergeCell ref="G5:I5"/>
    <mergeCell ref="A7:A16"/>
    <mergeCell ref="A17:A26"/>
    <mergeCell ref="A27:A36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2"/>
  <dimension ref="A1:E86"/>
  <sheetViews>
    <sheetView tabSelected="1" zoomScalePageLayoutView="0" workbookViewId="0" topLeftCell="A1">
      <selection activeCell="B48" sqref="A48:IV83"/>
    </sheetView>
  </sheetViews>
  <sheetFormatPr defaultColWidth="9.140625" defaultRowHeight="15"/>
  <cols>
    <col min="1" max="1" width="11.421875" style="0" customWidth="1"/>
    <col min="2" max="2" width="18.28125" style="0" customWidth="1"/>
    <col min="3" max="3" width="12.00390625" style="0" customWidth="1"/>
    <col min="4" max="4" width="14.7109375" style="0" customWidth="1"/>
    <col min="5" max="5" width="12.00390625" style="0" customWidth="1"/>
  </cols>
  <sheetData>
    <row r="1" ht="15">
      <c r="A1" t="s">
        <v>58</v>
      </c>
    </row>
    <row r="2" ht="15">
      <c r="A2" s="16"/>
    </row>
    <row r="3" ht="15">
      <c r="D3" t="s">
        <v>137</v>
      </c>
    </row>
    <row r="5" spans="1:5" ht="30" customHeight="1">
      <c r="A5" s="4" t="s">
        <v>0</v>
      </c>
      <c r="B5" s="4"/>
      <c r="C5" s="13" t="s">
        <v>63</v>
      </c>
      <c r="D5" s="13" t="s">
        <v>40</v>
      </c>
      <c r="E5" s="5" t="s">
        <v>113</v>
      </c>
    </row>
    <row r="6" spans="1:5" ht="15" hidden="1">
      <c r="A6" s="156" t="s">
        <v>2</v>
      </c>
      <c r="B6" s="4" t="s">
        <v>62</v>
      </c>
      <c r="C6" s="4">
        <v>389</v>
      </c>
      <c r="D6" s="4">
        <v>380</v>
      </c>
      <c r="E6" s="14">
        <v>432</v>
      </c>
    </row>
    <row r="7" spans="1:5" ht="15" hidden="1">
      <c r="A7" s="159"/>
      <c r="B7" s="4" t="s">
        <v>61</v>
      </c>
      <c r="C7" s="4">
        <v>56</v>
      </c>
      <c r="D7" s="4">
        <v>131</v>
      </c>
      <c r="E7" s="65">
        <v>61</v>
      </c>
    </row>
    <row r="8" spans="1:5" ht="15" hidden="1">
      <c r="A8" s="160"/>
      <c r="B8" s="4" t="s">
        <v>64</v>
      </c>
      <c r="C8" s="17">
        <f>C6/C7</f>
        <v>6.946428571428571</v>
      </c>
      <c r="D8" s="17">
        <f>D6/D7</f>
        <v>2.900763358778626</v>
      </c>
      <c r="E8" s="17">
        <f>E6/E7</f>
        <v>7.081967213114754</v>
      </c>
    </row>
    <row r="9" spans="1:5" ht="15" hidden="1">
      <c r="A9" s="156" t="s">
        <v>12</v>
      </c>
      <c r="B9" s="4" t="s">
        <v>62</v>
      </c>
      <c r="C9" s="4">
        <v>71</v>
      </c>
      <c r="D9" s="4">
        <v>214</v>
      </c>
      <c r="E9" s="14">
        <v>115</v>
      </c>
    </row>
    <row r="10" spans="1:5" ht="15" hidden="1">
      <c r="A10" s="159"/>
      <c r="B10" s="4" t="s">
        <v>61</v>
      </c>
      <c r="C10" s="4">
        <v>51.4</v>
      </c>
      <c r="D10" s="4">
        <v>54</v>
      </c>
      <c r="E10" s="65">
        <v>32</v>
      </c>
    </row>
    <row r="11" spans="1:5" ht="15" hidden="1">
      <c r="A11" s="160"/>
      <c r="B11" s="4" t="s">
        <v>64</v>
      </c>
      <c r="C11" s="17">
        <f>C9/C10</f>
        <v>1.3813229571984436</v>
      </c>
      <c r="D11" s="17">
        <f>D9/D10</f>
        <v>3.962962962962963</v>
      </c>
      <c r="E11" s="17">
        <f>E9/E10</f>
        <v>3.59375</v>
      </c>
    </row>
    <row r="12" spans="1:5" ht="15" hidden="1">
      <c r="A12" s="156" t="s">
        <v>13</v>
      </c>
      <c r="B12" s="4" t="s">
        <v>62</v>
      </c>
      <c r="C12" s="4">
        <v>306</v>
      </c>
      <c r="D12" s="4">
        <v>426</v>
      </c>
      <c r="E12" s="14">
        <v>420</v>
      </c>
    </row>
    <row r="13" spans="1:5" ht="15" hidden="1">
      <c r="A13" s="159"/>
      <c r="B13" s="4" t="s">
        <v>61</v>
      </c>
      <c r="C13" s="4">
        <v>92.2</v>
      </c>
      <c r="D13" s="4">
        <v>96.2</v>
      </c>
      <c r="E13" s="65">
        <v>41</v>
      </c>
    </row>
    <row r="14" spans="1:5" ht="15" hidden="1">
      <c r="A14" s="160"/>
      <c r="B14" s="4" t="s">
        <v>64</v>
      </c>
      <c r="C14" s="17">
        <f>C12/C13</f>
        <v>3.3188720173535793</v>
      </c>
      <c r="D14" s="17">
        <f>D12/D13</f>
        <v>4.428274428274428</v>
      </c>
      <c r="E14" s="17">
        <f>E12/E13</f>
        <v>10.24390243902439</v>
      </c>
    </row>
    <row r="15" spans="1:5" ht="15" hidden="1">
      <c r="A15" s="156" t="s">
        <v>14</v>
      </c>
      <c r="B15" s="4" t="s">
        <v>62</v>
      </c>
      <c r="C15" s="4">
        <v>2627</v>
      </c>
      <c r="D15" s="4">
        <v>5131</v>
      </c>
      <c r="E15" s="14">
        <v>3305</v>
      </c>
    </row>
    <row r="16" spans="1:5" ht="15" hidden="1">
      <c r="A16" s="159"/>
      <c r="B16" s="4" t="s">
        <v>61</v>
      </c>
      <c r="C16" s="4">
        <v>505</v>
      </c>
      <c r="D16" s="4">
        <v>514.6</v>
      </c>
      <c r="E16" s="65">
        <v>117</v>
      </c>
    </row>
    <row r="17" spans="1:5" ht="15" hidden="1">
      <c r="A17" s="160"/>
      <c r="B17" s="4" t="s">
        <v>64</v>
      </c>
      <c r="C17" s="17">
        <f>C15/C16</f>
        <v>5.201980198019802</v>
      </c>
      <c r="D17" s="17">
        <f>D15/D16</f>
        <v>9.97085114652157</v>
      </c>
      <c r="E17" s="17">
        <f>E15/E16</f>
        <v>28.247863247863247</v>
      </c>
    </row>
    <row r="18" spans="1:5" ht="15" hidden="1">
      <c r="A18" s="156" t="s">
        <v>15</v>
      </c>
      <c r="B18" s="4" t="s">
        <v>62</v>
      </c>
      <c r="C18" s="4">
        <v>5134</v>
      </c>
      <c r="D18" s="4" t="s">
        <v>65</v>
      </c>
      <c r="E18" s="14">
        <v>4920</v>
      </c>
    </row>
    <row r="19" spans="1:5" ht="15" hidden="1">
      <c r="A19" s="159"/>
      <c r="B19" s="4" t="s">
        <v>61</v>
      </c>
      <c r="C19" s="4">
        <v>96</v>
      </c>
      <c r="D19" s="4">
        <v>455.6</v>
      </c>
      <c r="E19" s="65">
        <v>103</v>
      </c>
    </row>
    <row r="20" spans="1:5" ht="15" hidden="1">
      <c r="A20" s="160"/>
      <c r="B20" s="4" t="s">
        <v>64</v>
      </c>
      <c r="C20" s="17">
        <f>C18/C19</f>
        <v>53.479166666666664</v>
      </c>
      <c r="D20" s="4"/>
      <c r="E20" s="17">
        <f>E18/E19</f>
        <v>47.76699029126213</v>
      </c>
    </row>
    <row r="21" spans="1:5" ht="15" hidden="1">
      <c r="A21" s="156" t="s">
        <v>16</v>
      </c>
      <c r="B21" s="4" t="s">
        <v>62</v>
      </c>
      <c r="C21" s="4">
        <v>964</v>
      </c>
      <c r="D21" s="4">
        <v>980</v>
      </c>
      <c r="E21" s="14">
        <v>1115</v>
      </c>
    </row>
    <row r="22" spans="1:5" ht="15" hidden="1">
      <c r="A22" s="159"/>
      <c r="B22" s="4" t="s">
        <v>61</v>
      </c>
      <c r="C22" s="4">
        <v>104.4</v>
      </c>
      <c r="D22" s="4">
        <v>120</v>
      </c>
      <c r="E22" s="65">
        <v>34</v>
      </c>
    </row>
    <row r="23" spans="1:5" ht="15" hidden="1">
      <c r="A23" s="160"/>
      <c r="B23" s="4" t="s">
        <v>64</v>
      </c>
      <c r="C23" s="17">
        <f>C21/C22</f>
        <v>9.233716475095784</v>
      </c>
      <c r="D23" s="17">
        <f>D21/D22</f>
        <v>8.166666666666666</v>
      </c>
      <c r="E23" s="17">
        <f>E21/E22</f>
        <v>32.794117647058826</v>
      </c>
    </row>
    <row r="24" spans="1:5" ht="15" hidden="1">
      <c r="A24" s="156" t="s">
        <v>17</v>
      </c>
      <c r="B24" s="4" t="s">
        <v>62</v>
      </c>
      <c r="C24" s="4">
        <v>2923</v>
      </c>
      <c r="D24" s="4">
        <v>3570</v>
      </c>
      <c r="E24" s="14">
        <v>3334</v>
      </c>
    </row>
    <row r="25" spans="1:5" ht="15" hidden="1">
      <c r="A25" s="159"/>
      <c r="B25" s="4" t="s">
        <v>61</v>
      </c>
      <c r="C25" s="4">
        <v>258.20000000000005</v>
      </c>
      <c r="D25" s="4">
        <v>328.6</v>
      </c>
      <c r="E25" s="65">
        <v>110</v>
      </c>
    </row>
    <row r="26" spans="1:5" ht="15" hidden="1">
      <c r="A26" s="160"/>
      <c r="B26" s="4" t="s">
        <v>64</v>
      </c>
      <c r="C26" s="17">
        <f>C24/C25</f>
        <v>11.320681642137876</v>
      </c>
      <c r="D26" s="17">
        <f>D24/D25</f>
        <v>10.864272671941569</v>
      </c>
      <c r="E26" s="17">
        <f>E24/E25</f>
        <v>30.30909090909091</v>
      </c>
    </row>
    <row r="27" spans="1:5" ht="15" hidden="1">
      <c r="A27" s="156" t="s">
        <v>18</v>
      </c>
      <c r="B27" s="4" t="s">
        <v>62</v>
      </c>
      <c r="C27" s="4">
        <v>1965</v>
      </c>
      <c r="D27" s="4">
        <v>1980</v>
      </c>
      <c r="E27" s="14">
        <v>2182</v>
      </c>
    </row>
    <row r="28" spans="1:5" ht="15" hidden="1">
      <c r="A28" s="159"/>
      <c r="B28" s="4" t="s">
        <v>61</v>
      </c>
      <c r="C28" s="4">
        <v>261.4</v>
      </c>
      <c r="D28" s="4">
        <v>282.4</v>
      </c>
      <c r="E28" s="65">
        <v>59</v>
      </c>
    </row>
    <row r="29" spans="1:5" ht="15" hidden="1">
      <c r="A29" s="160"/>
      <c r="B29" s="4" t="s">
        <v>64</v>
      </c>
      <c r="C29" s="17">
        <f>C27/C28</f>
        <v>7.517214996174446</v>
      </c>
      <c r="D29" s="17">
        <f>D27/D28</f>
        <v>7.011331444759207</v>
      </c>
      <c r="E29" s="17">
        <f>E27/E28</f>
        <v>36.983050847457626</v>
      </c>
    </row>
    <row r="30" spans="1:5" ht="15" hidden="1">
      <c r="A30" s="156" t="s">
        <v>19</v>
      </c>
      <c r="B30" s="4" t="s">
        <v>62</v>
      </c>
      <c r="C30" s="4">
        <v>5350</v>
      </c>
      <c r="D30" s="4">
        <v>5800</v>
      </c>
      <c r="E30" s="14">
        <v>5693.5</v>
      </c>
    </row>
    <row r="31" spans="1:5" ht="15" hidden="1">
      <c r="A31" s="159"/>
      <c r="B31" s="4" t="s">
        <v>61</v>
      </c>
      <c r="C31" s="4">
        <v>903</v>
      </c>
      <c r="D31" s="4">
        <v>923.4000000000001</v>
      </c>
      <c r="E31" s="65">
        <v>278</v>
      </c>
    </row>
    <row r="32" spans="1:5" ht="15" hidden="1">
      <c r="A32" s="160"/>
      <c r="B32" s="4" t="s">
        <v>64</v>
      </c>
      <c r="C32" s="17">
        <f>C30/C31</f>
        <v>5.924695459579181</v>
      </c>
      <c r="D32" s="17">
        <f>D30/D31</f>
        <v>6.281134936105696</v>
      </c>
      <c r="E32" s="17">
        <f>E30/E31</f>
        <v>20.480215827338128</v>
      </c>
    </row>
    <row r="33" spans="1:5" ht="15" hidden="1">
      <c r="A33" s="156" t="s">
        <v>20</v>
      </c>
      <c r="B33" s="4" t="s">
        <v>62</v>
      </c>
      <c r="C33" s="4">
        <v>971</v>
      </c>
      <c r="D33" s="4">
        <v>1055</v>
      </c>
      <c r="E33" s="14">
        <v>1184</v>
      </c>
    </row>
    <row r="34" spans="1:5" ht="15" hidden="1">
      <c r="A34" s="159"/>
      <c r="B34" s="4" t="s">
        <v>61</v>
      </c>
      <c r="C34" s="4">
        <v>131.60000000000002</v>
      </c>
      <c r="D34" s="4">
        <v>154</v>
      </c>
      <c r="E34" s="65">
        <v>35</v>
      </c>
    </row>
    <row r="35" spans="1:5" ht="15" hidden="1">
      <c r="A35" s="160"/>
      <c r="B35" s="4" t="s">
        <v>64</v>
      </c>
      <c r="C35" s="17">
        <f>C33/C34</f>
        <v>7.378419452887536</v>
      </c>
      <c r="D35" s="17">
        <f>D33/D34</f>
        <v>6.85064935064935</v>
      </c>
      <c r="E35" s="17">
        <f>E33/E34</f>
        <v>33.82857142857143</v>
      </c>
    </row>
    <row r="36" spans="1:5" ht="15" hidden="1">
      <c r="A36" s="156" t="s">
        <v>21</v>
      </c>
      <c r="B36" s="4" t="s">
        <v>62</v>
      </c>
      <c r="C36" s="4">
        <v>1620</v>
      </c>
      <c r="D36" s="4">
        <v>2281</v>
      </c>
      <c r="E36" s="14">
        <v>1653</v>
      </c>
    </row>
    <row r="37" spans="1:5" ht="15" hidden="1">
      <c r="A37" s="159"/>
      <c r="B37" s="4" t="s">
        <v>61</v>
      </c>
      <c r="C37" s="4">
        <v>256</v>
      </c>
      <c r="D37" s="4">
        <v>236.4</v>
      </c>
      <c r="E37" s="65">
        <v>61</v>
      </c>
    </row>
    <row r="38" spans="1:5" ht="15" hidden="1">
      <c r="A38" s="160"/>
      <c r="B38" s="4" t="s">
        <v>64</v>
      </c>
      <c r="C38" s="17">
        <f>C36/C37</f>
        <v>6.328125</v>
      </c>
      <c r="D38" s="17">
        <f>D36/D37</f>
        <v>9.648900169204737</v>
      </c>
      <c r="E38" s="17">
        <f>E36/E37</f>
        <v>27.098360655737704</v>
      </c>
    </row>
    <row r="39" spans="1:5" ht="15" hidden="1">
      <c r="A39" s="156" t="s">
        <v>22</v>
      </c>
      <c r="B39" s="4" t="s">
        <v>62</v>
      </c>
      <c r="C39" s="4">
        <v>1412</v>
      </c>
      <c r="D39" s="4">
        <v>1485</v>
      </c>
      <c r="E39" s="14">
        <v>1427</v>
      </c>
    </row>
    <row r="40" spans="1:5" ht="15" hidden="1">
      <c r="A40" s="159"/>
      <c r="B40" s="4" t="s">
        <v>61</v>
      </c>
      <c r="C40" s="4">
        <v>188.4</v>
      </c>
      <c r="D40" s="4">
        <v>215.4</v>
      </c>
      <c r="E40" s="65">
        <v>58</v>
      </c>
    </row>
    <row r="41" spans="1:5" ht="15" hidden="1">
      <c r="A41" s="160"/>
      <c r="B41" s="4" t="s">
        <v>64</v>
      </c>
      <c r="C41" s="17">
        <f>C39/C40</f>
        <v>7.494692144373673</v>
      </c>
      <c r="D41" s="17">
        <f>D39/D40</f>
        <v>6.894150417827298</v>
      </c>
      <c r="E41" s="17">
        <f>E39/E40</f>
        <v>24.603448275862068</v>
      </c>
    </row>
    <row r="42" spans="1:5" ht="15" hidden="1">
      <c r="A42" s="156" t="s">
        <v>23</v>
      </c>
      <c r="B42" s="4" t="s">
        <v>62</v>
      </c>
      <c r="C42" s="4">
        <v>1071</v>
      </c>
      <c r="D42" s="4">
        <v>1114</v>
      </c>
      <c r="E42" s="14">
        <v>1286.5</v>
      </c>
    </row>
    <row r="43" spans="1:5" ht="15" hidden="1">
      <c r="A43" s="159"/>
      <c r="B43" s="4" t="s">
        <v>61</v>
      </c>
      <c r="C43" s="4">
        <v>233.8</v>
      </c>
      <c r="D43" s="4">
        <v>236.60000000000002</v>
      </c>
      <c r="E43" s="65">
        <v>73</v>
      </c>
    </row>
    <row r="44" spans="1:5" ht="15" hidden="1">
      <c r="A44" s="160"/>
      <c r="B44" s="4" t="s">
        <v>64</v>
      </c>
      <c r="C44" s="17">
        <f>C42/C43</f>
        <v>4.580838323353293</v>
      </c>
      <c r="D44" s="17">
        <f>D42/D43</f>
        <v>4.7083685545224006</v>
      </c>
      <c r="E44" s="17">
        <f>E42/E43</f>
        <v>17.623287671232877</v>
      </c>
    </row>
    <row r="45" spans="1:5" ht="15">
      <c r="A45" s="156" t="s">
        <v>24</v>
      </c>
      <c r="B45" s="4" t="s">
        <v>62</v>
      </c>
      <c r="C45" s="4">
        <v>871</v>
      </c>
      <c r="D45" s="4">
        <v>1101</v>
      </c>
      <c r="E45" s="14">
        <v>897</v>
      </c>
    </row>
    <row r="46" spans="1:5" ht="15">
      <c r="A46" s="159"/>
      <c r="B46" s="4" t="s">
        <v>61</v>
      </c>
      <c r="C46" s="4">
        <v>93.80000000000001</v>
      </c>
      <c r="D46" s="4">
        <v>90.6</v>
      </c>
      <c r="E46" s="65">
        <v>35</v>
      </c>
    </row>
    <row r="47" spans="1:5" ht="15">
      <c r="A47" s="160"/>
      <c r="B47" s="4" t="s">
        <v>64</v>
      </c>
      <c r="C47" s="17">
        <f>C45/C46</f>
        <v>9.285714285714285</v>
      </c>
      <c r="D47" s="17">
        <f>D45/D46</f>
        <v>12.152317880794703</v>
      </c>
      <c r="E47" s="17">
        <f>E45/E46</f>
        <v>25.62857142857143</v>
      </c>
    </row>
    <row r="48" spans="1:5" ht="15" hidden="1">
      <c r="A48" s="156" t="s">
        <v>25</v>
      </c>
      <c r="B48" s="4" t="s">
        <v>62</v>
      </c>
      <c r="C48" s="4">
        <v>1150</v>
      </c>
      <c r="D48" s="4">
        <v>1117</v>
      </c>
      <c r="E48" s="14">
        <v>1355.5</v>
      </c>
    </row>
    <row r="49" spans="1:5" ht="15" hidden="1">
      <c r="A49" s="159"/>
      <c r="B49" s="4" t="s">
        <v>61</v>
      </c>
      <c r="C49" s="4">
        <v>116.2</v>
      </c>
      <c r="D49" s="4">
        <v>143.4</v>
      </c>
      <c r="E49" s="65">
        <v>35</v>
      </c>
    </row>
    <row r="50" spans="1:5" ht="15" hidden="1">
      <c r="A50" s="160"/>
      <c r="B50" s="4" t="s">
        <v>64</v>
      </c>
      <c r="C50" s="17">
        <f>C48/C49</f>
        <v>9.896729776247849</v>
      </c>
      <c r="D50" s="17">
        <f>D48/D49</f>
        <v>7.789400278940027</v>
      </c>
      <c r="E50" s="17">
        <f>E48/E49</f>
        <v>38.72857142857143</v>
      </c>
    </row>
    <row r="51" spans="1:5" ht="15" hidden="1">
      <c r="A51" s="156" t="s">
        <v>27</v>
      </c>
      <c r="B51" s="4" t="s">
        <v>62</v>
      </c>
      <c r="C51" s="4">
        <v>2188</v>
      </c>
      <c r="D51" s="4">
        <v>2554</v>
      </c>
      <c r="E51" s="14">
        <v>2628</v>
      </c>
    </row>
    <row r="52" spans="1:5" ht="15" hidden="1">
      <c r="A52" s="159"/>
      <c r="B52" s="4" t="s">
        <v>61</v>
      </c>
      <c r="C52" s="4">
        <v>268.20000000000005</v>
      </c>
      <c r="D52" s="4">
        <v>286</v>
      </c>
      <c r="E52" s="65">
        <v>53</v>
      </c>
    </row>
    <row r="53" spans="1:5" ht="15" hidden="1">
      <c r="A53" s="160"/>
      <c r="B53" s="4" t="s">
        <v>64</v>
      </c>
      <c r="C53" s="17">
        <f>C51/C52</f>
        <v>8.158090976882923</v>
      </c>
      <c r="D53" s="17">
        <f>D51/D52</f>
        <v>8.93006993006993</v>
      </c>
      <c r="E53" s="17">
        <f>E51/E52</f>
        <v>49.58490566037736</v>
      </c>
    </row>
    <row r="54" spans="1:5" ht="15" hidden="1">
      <c r="A54" s="156" t="s">
        <v>28</v>
      </c>
      <c r="B54" s="4" t="s">
        <v>62</v>
      </c>
      <c r="C54" s="4">
        <v>942</v>
      </c>
      <c r="D54" s="4">
        <v>1062</v>
      </c>
      <c r="E54" s="14">
        <v>646</v>
      </c>
    </row>
    <row r="55" spans="1:5" ht="15" hidden="1">
      <c r="A55" s="159"/>
      <c r="B55" s="4" t="s">
        <v>61</v>
      </c>
      <c r="C55" s="4">
        <v>64.6</v>
      </c>
      <c r="D55" s="4">
        <v>63.800000000000004</v>
      </c>
      <c r="E55" s="65">
        <v>14</v>
      </c>
    </row>
    <row r="56" spans="1:5" ht="15" hidden="1">
      <c r="A56" s="160"/>
      <c r="B56" s="4" t="s">
        <v>64</v>
      </c>
      <c r="C56" s="17">
        <f>C54/C55</f>
        <v>14.582043343653252</v>
      </c>
      <c r="D56" s="17">
        <f>D54/D55</f>
        <v>16.645768025078368</v>
      </c>
      <c r="E56" s="17">
        <f>E54/E55</f>
        <v>46.142857142857146</v>
      </c>
    </row>
    <row r="57" spans="1:5" ht="15" hidden="1">
      <c r="A57" s="156" t="s">
        <v>29</v>
      </c>
      <c r="B57" s="4" t="s">
        <v>62</v>
      </c>
      <c r="C57" s="4">
        <v>985</v>
      </c>
      <c r="D57" s="4">
        <v>350</v>
      </c>
      <c r="E57" s="14">
        <v>999</v>
      </c>
    </row>
    <row r="58" spans="1:5" ht="15" hidden="1">
      <c r="A58" s="159"/>
      <c r="B58" s="4" t="s">
        <v>61</v>
      </c>
      <c r="C58" s="4">
        <v>96</v>
      </c>
      <c r="D58" s="4">
        <v>185</v>
      </c>
      <c r="E58" s="65">
        <v>37</v>
      </c>
    </row>
    <row r="59" spans="1:5" ht="15" hidden="1">
      <c r="A59" s="160"/>
      <c r="B59" s="4" t="s">
        <v>64</v>
      </c>
      <c r="C59" s="17">
        <f>C57/C58</f>
        <v>10.260416666666666</v>
      </c>
      <c r="D59" s="17">
        <f>D57/D58</f>
        <v>1.8918918918918919</v>
      </c>
      <c r="E59" s="17">
        <f>E57/E58</f>
        <v>27</v>
      </c>
    </row>
    <row r="60" spans="1:5" ht="15" hidden="1">
      <c r="A60" s="156" t="s">
        <v>30</v>
      </c>
      <c r="B60" s="4" t="s">
        <v>62</v>
      </c>
      <c r="C60" s="4">
        <v>2083</v>
      </c>
      <c r="D60" s="4">
        <v>1988</v>
      </c>
      <c r="E60" s="14">
        <v>2022</v>
      </c>
    </row>
    <row r="61" spans="1:5" ht="15" hidden="1">
      <c r="A61" s="159"/>
      <c r="B61" s="4" t="s">
        <v>61</v>
      </c>
      <c r="C61" s="4">
        <v>60.2</v>
      </c>
      <c r="D61" s="4">
        <v>85.80000000000001</v>
      </c>
      <c r="E61" s="65">
        <v>23</v>
      </c>
    </row>
    <row r="62" spans="1:5" ht="15" hidden="1">
      <c r="A62" s="160"/>
      <c r="B62" s="4" t="s">
        <v>64</v>
      </c>
      <c r="C62" s="17">
        <f>C60/C61</f>
        <v>34.60132890365448</v>
      </c>
      <c r="D62" s="17">
        <f>D60/D61</f>
        <v>23.170163170163168</v>
      </c>
      <c r="E62" s="17">
        <f>E60/E61</f>
        <v>87.91304347826087</v>
      </c>
    </row>
    <row r="63" spans="1:5" ht="15" hidden="1">
      <c r="A63" s="156" t="s">
        <v>31</v>
      </c>
      <c r="B63" s="4" t="s">
        <v>62</v>
      </c>
      <c r="C63" s="4">
        <v>1648</v>
      </c>
      <c r="D63" s="4">
        <v>3298</v>
      </c>
      <c r="E63" s="14">
        <v>1965</v>
      </c>
    </row>
    <row r="64" spans="1:5" ht="15" hidden="1">
      <c r="A64" s="159"/>
      <c r="B64" s="4" t="s">
        <v>61</v>
      </c>
      <c r="C64" s="4">
        <v>354.6</v>
      </c>
      <c r="D64" s="4">
        <v>601.4</v>
      </c>
      <c r="E64" s="65">
        <v>93</v>
      </c>
    </row>
    <row r="65" spans="1:5" ht="15" hidden="1">
      <c r="A65" s="160"/>
      <c r="B65" s="4" t="s">
        <v>64</v>
      </c>
      <c r="C65" s="17">
        <f>C63/C64</f>
        <v>4.647490129723632</v>
      </c>
      <c r="D65" s="17">
        <f>D63/D64</f>
        <v>5.483870967741936</v>
      </c>
      <c r="E65" s="17">
        <f>E63/E64</f>
        <v>21.129032258064516</v>
      </c>
    </row>
    <row r="66" spans="1:5" ht="15" hidden="1">
      <c r="A66" s="156" t="s">
        <v>32</v>
      </c>
      <c r="B66" s="4" t="s">
        <v>62</v>
      </c>
      <c r="C66" s="4">
        <v>1489</v>
      </c>
      <c r="D66" s="4">
        <v>1445</v>
      </c>
      <c r="E66" s="14">
        <v>1509</v>
      </c>
    </row>
    <row r="67" spans="1:5" ht="15" hidden="1">
      <c r="A67" s="159"/>
      <c r="B67" s="4" t="s">
        <v>61</v>
      </c>
      <c r="C67" s="4">
        <v>187.2</v>
      </c>
      <c r="D67" s="4">
        <v>218.20000000000002</v>
      </c>
      <c r="E67" s="65">
        <v>69</v>
      </c>
    </row>
    <row r="68" spans="1:5" ht="15" hidden="1">
      <c r="A68" s="160"/>
      <c r="B68" s="4" t="s">
        <v>64</v>
      </c>
      <c r="C68" s="17">
        <f>C66/C67</f>
        <v>7.95405982905983</v>
      </c>
      <c r="D68" s="17">
        <f>D66/D67</f>
        <v>6.622364802933088</v>
      </c>
      <c r="E68" s="17">
        <f>E66/E67</f>
        <v>21.869565217391305</v>
      </c>
    </row>
    <row r="69" spans="1:5" ht="15" hidden="1">
      <c r="A69" s="156" t="s">
        <v>33</v>
      </c>
      <c r="B69" s="4" t="s">
        <v>62</v>
      </c>
      <c r="C69" s="4">
        <v>1971</v>
      </c>
      <c r="D69" s="4">
        <v>955</v>
      </c>
      <c r="E69" s="14">
        <v>2280</v>
      </c>
    </row>
    <row r="70" spans="1:5" ht="15" hidden="1">
      <c r="A70" s="159"/>
      <c r="B70" s="4" t="s">
        <v>61</v>
      </c>
      <c r="C70" s="4">
        <v>83.4</v>
      </c>
      <c r="D70" s="4">
        <v>214.2</v>
      </c>
      <c r="E70" s="65">
        <v>69</v>
      </c>
    </row>
    <row r="71" spans="1:5" ht="15" hidden="1">
      <c r="A71" s="160"/>
      <c r="B71" s="4" t="s">
        <v>64</v>
      </c>
      <c r="C71" s="17">
        <f>C69/C70</f>
        <v>23.633093525179856</v>
      </c>
      <c r="D71" s="17">
        <f>D69/D70</f>
        <v>4.458450046685341</v>
      </c>
      <c r="E71" s="17">
        <f>E69/E70</f>
        <v>33.04347826086956</v>
      </c>
    </row>
    <row r="72" spans="1:5" ht="15" hidden="1">
      <c r="A72" s="156" t="s">
        <v>34</v>
      </c>
      <c r="B72" s="4" t="s">
        <v>62</v>
      </c>
      <c r="C72" s="4">
        <v>1597</v>
      </c>
      <c r="D72" s="4">
        <v>2025</v>
      </c>
      <c r="E72" s="14">
        <v>1209</v>
      </c>
    </row>
    <row r="73" spans="1:5" ht="15" hidden="1">
      <c r="A73" s="159"/>
      <c r="B73" s="4" t="s">
        <v>61</v>
      </c>
      <c r="C73" s="4">
        <v>147.20000000000002</v>
      </c>
      <c r="D73" s="4">
        <v>84.2</v>
      </c>
      <c r="E73" s="65">
        <v>35</v>
      </c>
    </row>
    <row r="74" spans="1:5" ht="15" hidden="1">
      <c r="A74" s="160"/>
      <c r="B74" s="4" t="s">
        <v>64</v>
      </c>
      <c r="C74" s="17">
        <f>C72/C73</f>
        <v>10.849184782608694</v>
      </c>
      <c r="D74" s="17">
        <f>D72/D73</f>
        <v>24.049881235154395</v>
      </c>
      <c r="E74" s="17">
        <f>E72/E73</f>
        <v>34.542857142857144</v>
      </c>
    </row>
    <row r="75" spans="1:5" ht="15" hidden="1">
      <c r="A75" s="156" t="s">
        <v>35</v>
      </c>
      <c r="B75" s="4" t="s">
        <v>62</v>
      </c>
      <c r="C75" s="4">
        <v>633</v>
      </c>
      <c r="D75" s="4">
        <v>890</v>
      </c>
      <c r="E75" s="14">
        <v>588</v>
      </c>
    </row>
    <row r="76" spans="1:5" ht="15" hidden="1">
      <c r="A76" s="159"/>
      <c r="B76" s="4" t="s">
        <v>61</v>
      </c>
      <c r="C76" s="4">
        <v>46.6</v>
      </c>
      <c r="D76" s="4">
        <v>82.8</v>
      </c>
      <c r="E76" s="65">
        <v>31</v>
      </c>
    </row>
    <row r="77" spans="1:5" ht="15" hidden="1">
      <c r="A77" s="160"/>
      <c r="B77" s="4" t="s">
        <v>64</v>
      </c>
      <c r="C77" s="17">
        <f>C75/C76</f>
        <v>13.583690987124463</v>
      </c>
      <c r="D77" s="17">
        <f>D75/D76</f>
        <v>10.748792270531402</v>
      </c>
      <c r="E77" s="17">
        <f>E75/E76</f>
        <v>18.967741935483872</v>
      </c>
    </row>
    <row r="78" spans="1:5" ht="15" hidden="1">
      <c r="A78" s="156" t="s">
        <v>36</v>
      </c>
      <c r="B78" s="4" t="s">
        <v>62</v>
      </c>
      <c r="C78" s="4">
        <v>354</v>
      </c>
      <c r="D78" s="4">
        <v>350</v>
      </c>
      <c r="E78" s="14">
        <v>452</v>
      </c>
    </row>
    <row r="79" spans="1:5" ht="15" hidden="1">
      <c r="A79" s="159"/>
      <c r="B79" s="4" t="s">
        <v>61</v>
      </c>
      <c r="C79" s="4">
        <v>117.00000000000001</v>
      </c>
      <c r="D79" s="4">
        <v>120.2</v>
      </c>
      <c r="E79" s="65">
        <v>24</v>
      </c>
    </row>
    <row r="80" spans="1:5" ht="15" hidden="1">
      <c r="A80" s="160"/>
      <c r="B80" s="4" t="s">
        <v>64</v>
      </c>
      <c r="C80" s="17">
        <f>C78/C79</f>
        <v>3.025641025641025</v>
      </c>
      <c r="D80" s="17">
        <f>D78/D79</f>
        <v>2.9118136439267888</v>
      </c>
      <c r="E80" s="17">
        <f>E78/E79</f>
        <v>18.833333333333332</v>
      </c>
    </row>
    <row r="81" spans="1:5" ht="15" hidden="1">
      <c r="A81" s="156" t="s">
        <v>106</v>
      </c>
      <c r="B81" s="4" t="s">
        <v>62</v>
      </c>
      <c r="C81" s="4">
        <v>1407</v>
      </c>
      <c r="D81" s="4">
        <v>1955</v>
      </c>
      <c r="E81" s="14">
        <v>1521</v>
      </c>
    </row>
    <row r="82" spans="1:5" ht="15" hidden="1">
      <c r="A82" s="159"/>
      <c r="B82" s="4" t="s">
        <v>61</v>
      </c>
      <c r="C82" s="4">
        <v>166.6</v>
      </c>
      <c r="D82" s="4">
        <v>182</v>
      </c>
      <c r="E82" s="65">
        <v>56</v>
      </c>
    </row>
    <row r="83" spans="1:5" ht="15" hidden="1">
      <c r="A83" s="160"/>
      <c r="B83" s="4" t="s">
        <v>64</v>
      </c>
      <c r="C83" s="17">
        <f>C81/C82</f>
        <v>8.445378151260504</v>
      </c>
      <c r="D83" s="17">
        <f>D81/D82</f>
        <v>10.741758241758241</v>
      </c>
      <c r="E83" s="17">
        <f>E81/E82</f>
        <v>27.160714285714285</v>
      </c>
    </row>
    <row r="84" spans="1:5" ht="15">
      <c r="A84" s="4" t="s">
        <v>93</v>
      </c>
      <c r="B84" s="4" t="s">
        <v>62</v>
      </c>
      <c r="C84" s="4">
        <v>42250</v>
      </c>
      <c r="D84" s="4">
        <v>43635</v>
      </c>
      <c r="E84" s="14">
        <v>45138.5</v>
      </c>
    </row>
    <row r="85" spans="2:5" ht="15">
      <c r="B85" s="4" t="s">
        <v>61</v>
      </c>
      <c r="C85" s="14">
        <v>4939</v>
      </c>
      <c r="D85" s="14">
        <v>6105.8</v>
      </c>
      <c r="E85" s="14">
        <v>1636</v>
      </c>
    </row>
    <row r="86" spans="2:5" ht="15">
      <c r="B86" s="4" t="s">
        <v>64</v>
      </c>
      <c r="C86" s="18">
        <f>C84/C85</f>
        <v>8.554363231423364</v>
      </c>
      <c r="D86" s="18">
        <f>D84/D85</f>
        <v>7.146483671263389</v>
      </c>
      <c r="E86" s="17">
        <f>E84/E85</f>
        <v>27.590770171149146</v>
      </c>
    </row>
  </sheetData>
  <sheetProtection/>
  <mergeCells count="26">
    <mergeCell ref="A78:A80"/>
    <mergeCell ref="A81:A83"/>
    <mergeCell ref="A60:A62"/>
    <mergeCell ref="A63:A65"/>
    <mergeCell ref="A66:A68"/>
    <mergeCell ref="A69:A71"/>
    <mergeCell ref="A72:A74"/>
    <mergeCell ref="A75:A77"/>
    <mergeCell ref="A42:A44"/>
    <mergeCell ref="A45:A47"/>
    <mergeCell ref="A48:A50"/>
    <mergeCell ref="A51:A53"/>
    <mergeCell ref="A54:A56"/>
    <mergeCell ref="A57:A59"/>
    <mergeCell ref="A24:A26"/>
    <mergeCell ref="A27:A29"/>
    <mergeCell ref="A30:A32"/>
    <mergeCell ref="A33:A35"/>
    <mergeCell ref="A36:A38"/>
    <mergeCell ref="A39:A41"/>
    <mergeCell ref="A6:A8"/>
    <mergeCell ref="A9:A11"/>
    <mergeCell ref="A12:A14"/>
    <mergeCell ref="A15:A17"/>
    <mergeCell ref="A18:A20"/>
    <mergeCell ref="A21:A23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4"/>
  <dimension ref="A1:A1"/>
  <sheetViews>
    <sheetView zoomScalePageLayoutView="0" workbookViewId="0" topLeftCell="A1">
      <selection activeCell="G10" sqref="G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F358"/>
  <sheetViews>
    <sheetView zoomScalePageLayoutView="0" workbookViewId="0" topLeftCell="A1">
      <pane xSplit="3" ySplit="5" topLeftCell="D35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88" sqref="A188:IV358"/>
    </sheetView>
  </sheetViews>
  <sheetFormatPr defaultColWidth="9.140625" defaultRowHeight="15"/>
  <cols>
    <col min="1" max="1" width="9.140625" style="3" customWidth="1"/>
    <col min="2" max="2" width="31.8515625" style="8" customWidth="1"/>
    <col min="3" max="3" width="6.8515625" style="3" customWidth="1"/>
    <col min="4" max="4" width="10.7109375" style="3" customWidth="1"/>
    <col min="5" max="5" width="10.8515625" style="3" customWidth="1"/>
    <col min="6" max="6" width="11.28125" style="3" customWidth="1"/>
    <col min="7" max="8" width="9.140625" style="3" customWidth="1"/>
    <col min="9" max="16384" width="9.140625" style="3" customWidth="1"/>
  </cols>
  <sheetData>
    <row r="1" ht="12.75">
      <c r="A1" s="2" t="s">
        <v>69</v>
      </c>
    </row>
    <row r="2" ht="12.75">
      <c r="E2" s="3" t="s">
        <v>137</v>
      </c>
    </row>
    <row r="4" spans="1:6" ht="12.75">
      <c r="A4" s="4"/>
      <c r="B4" s="6"/>
      <c r="C4" s="4"/>
      <c r="D4" s="4"/>
      <c r="E4" s="4"/>
      <c r="F4" s="4"/>
    </row>
    <row r="5" spans="1:6" ht="25.5">
      <c r="A5" s="4" t="s">
        <v>0</v>
      </c>
      <c r="B5" s="6" t="s">
        <v>1</v>
      </c>
      <c r="C5" s="4" t="s">
        <v>37</v>
      </c>
      <c r="D5" s="5" t="s">
        <v>112</v>
      </c>
      <c r="E5" s="5" t="s">
        <v>44</v>
      </c>
      <c r="F5" s="5" t="s">
        <v>113</v>
      </c>
    </row>
    <row r="6" spans="1:6" ht="25.5" hidden="1">
      <c r="A6" s="126" t="s">
        <v>2</v>
      </c>
      <c r="B6" s="80" t="s">
        <v>107</v>
      </c>
      <c r="C6" s="81" t="s">
        <v>4</v>
      </c>
      <c r="D6" s="4">
        <v>1</v>
      </c>
      <c r="E6" s="4">
        <v>1</v>
      </c>
      <c r="F6" s="4">
        <v>1</v>
      </c>
    </row>
    <row r="7" spans="1:6" ht="25.5" hidden="1">
      <c r="A7" s="127" t="s">
        <v>2</v>
      </c>
      <c r="B7" s="80" t="s">
        <v>107</v>
      </c>
      <c r="C7" s="82" t="s">
        <v>5</v>
      </c>
      <c r="D7" s="4">
        <v>1</v>
      </c>
      <c r="E7" s="4">
        <v>1</v>
      </c>
      <c r="F7" s="4">
        <v>1</v>
      </c>
    </row>
    <row r="8" spans="1:6" ht="25.5" hidden="1">
      <c r="A8" s="127" t="s">
        <v>2</v>
      </c>
      <c r="B8" s="80" t="s">
        <v>108</v>
      </c>
      <c r="C8" s="82" t="s">
        <v>4</v>
      </c>
      <c r="D8" s="4">
        <v>8</v>
      </c>
      <c r="E8" s="4">
        <v>8</v>
      </c>
      <c r="F8" s="4">
        <v>8</v>
      </c>
    </row>
    <row r="9" spans="1:6" ht="25.5" hidden="1">
      <c r="A9" s="127" t="s">
        <v>2</v>
      </c>
      <c r="B9" s="80" t="s">
        <v>108</v>
      </c>
      <c r="C9" s="82" t="s">
        <v>5</v>
      </c>
      <c r="D9" s="4">
        <v>8</v>
      </c>
      <c r="E9" s="4">
        <v>8</v>
      </c>
      <c r="F9" s="4">
        <v>8</v>
      </c>
    </row>
    <row r="10" spans="1:6" ht="12.75" hidden="1">
      <c r="A10" s="127" t="s">
        <v>2</v>
      </c>
      <c r="B10" s="83" t="s">
        <v>7</v>
      </c>
      <c r="C10" s="82"/>
      <c r="D10" s="4">
        <v>23</v>
      </c>
      <c r="E10" s="4"/>
      <c r="F10" s="4">
        <v>23</v>
      </c>
    </row>
    <row r="11" spans="1:6" ht="12.75" hidden="1">
      <c r="A11" s="127" t="s">
        <v>2</v>
      </c>
      <c r="B11" s="83" t="s">
        <v>8</v>
      </c>
      <c r="C11" s="82"/>
      <c r="D11" s="4">
        <v>22</v>
      </c>
      <c r="E11" s="4"/>
      <c r="F11" s="4">
        <v>22</v>
      </c>
    </row>
    <row r="12" spans="1:6" ht="12.75" hidden="1">
      <c r="A12" s="127" t="s">
        <v>2</v>
      </c>
      <c r="B12" s="83" t="s">
        <v>9</v>
      </c>
      <c r="C12" s="82"/>
      <c r="D12" s="4">
        <v>1</v>
      </c>
      <c r="E12" s="4"/>
      <c r="F12" s="4">
        <v>1</v>
      </c>
    </row>
    <row r="13" spans="1:6" ht="25.5" hidden="1">
      <c r="A13" s="127" t="s">
        <v>2</v>
      </c>
      <c r="B13" s="83" t="s">
        <v>109</v>
      </c>
      <c r="C13" s="82" t="s">
        <v>4</v>
      </c>
      <c r="D13" s="4">
        <v>2</v>
      </c>
      <c r="E13" s="4">
        <v>2</v>
      </c>
      <c r="F13" s="4">
        <v>2</v>
      </c>
    </row>
    <row r="14" spans="1:6" ht="25.5" hidden="1">
      <c r="A14" s="127" t="s">
        <v>2</v>
      </c>
      <c r="B14" s="83" t="s">
        <v>109</v>
      </c>
      <c r="C14" s="82" t="s">
        <v>5</v>
      </c>
      <c r="D14" s="4">
        <v>2</v>
      </c>
      <c r="E14" s="4">
        <v>2</v>
      </c>
      <c r="F14" s="4">
        <v>2</v>
      </c>
    </row>
    <row r="15" spans="1:6" ht="25.5" hidden="1">
      <c r="A15" s="127" t="s">
        <v>2</v>
      </c>
      <c r="B15" s="83" t="s">
        <v>110</v>
      </c>
      <c r="C15" s="82" t="s">
        <v>4</v>
      </c>
      <c r="D15" s="4">
        <v>0</v>
      </c>
      <c r="E15" s="4"/>
      <c r="F15" s="4"/>
    </row>
    <row r="16" spans="1:6" ht="25.5" hidden="1">
      <c r="A16" s="127" t="s">
        <v>2</v>
      </c>
      <c r="B16" s="83" t="s">
        <v>110</v>
      </c>
      <c r="C16" s="82" t="s">
        <v>5</v>
      </c>
      <c r="D16" s="4">
        <v>0</v>
      </c>
      <c r="E16" s="4"/>
      <c r="F16" s="4"/>
    </row>
    <row r="17" spans="1:6" ht="25.5" hidden="1">
      <c r="A17" s="127" t="s">
        <v>2</v>
      </c>
      <c r="B17" s="83" t="s">
        <v>111</v>
      </c>
      <c r="C17" s="82" t="s">
        <v>4</v>
      </c>
      <c r="D17" s="4">
        <v>0</v>
      </c>
      <c r="E17" s="4"/>
      <c r="F17" s="4"/>
    </row>
    <row r="18" spans="1:6" ht="25.5" hidden="1">
      <c r="A18" s="128" t="s">
        <v>2</v>
      </c>
      <c r="B18" s="83" t="s">
        <v>111</v>
      </c>
      <c r="C18" s="82" t="s">
        <v>5</v>
      </c>
      <c r="D18" s="4">
        <v>0</v>
      </c>
      <c r="E18" s="4"/>
      <c r="F18" s="4"/>
    </row>
    <row r="19" spans="1:6" ht="25.5" hidden="1">
      <c r="A19" s="126" t="s">
        <v>12</v>
      </c>
      <c r="B19" s="80" t="s">
        <v>107</v>
      </c>
      <c r="C19" s="81" t="s">
        <v>4</v>
      </c>
      <c r="D19" s="4">
        <v>0</v>
      </c>
      <c r="E19" s="4"/>
      <c r="F19" s="4"/>
    </row>
    <row r="20" spans="1:6" ht="25.5" hidden="1">
      <c r="A20" s="127" t="s">
        <v>12</v>
      </c>
      <c r="B20" s="80" t="s">
        <v>107</v>
      </c>
      <c r="C20" s="82" t="s">
        <v>5</v>
      </c>
      <c r="D20" s="4">
        <v>0</v>
      </c>
      <c r="E20" s="4"/>
      <c r="F20" s="4"/>
    </row>
    <row r="21" spans="1:6" ht="25.5" hidden="1">
      <c r="A21" s="127" t="s">
        <v>12</v>
      </c>
      <c r="B21" s="80" t="s">
        <v>108</v>
      </c>
      <c r="C21" s="82" t="s">
        <v>4</v>
      </c>
      <c r="D21" s="4">
        <v>4</v>
      </c>
      <c r="E21" s="4">
        <v>4</v>
      </c>
      <c r="F21" s="4">
        <v>4</v>
      </c>
    </row>
    <row r="22" spans="1:6" ht="25.5" hidden="1">
      <c r="A22" s="127" t="s">
        <v>12</v>
      </c>
      <c r="B22" s="80" t="s">
        <v>108</v>
      </c>
      <c r="C22" s="82" t="s">
        <v>5</v>
      </c>
      <c r="D22" s="4">
        <v>4</v>
      </c>
      <c r="E22" s="4"/>
      <c r="F22" s="4">
        <v>4</v>
      </c>
    </row>
    <row r="23" spans="1:6" ht="12.75" hidden="1">
      <c r="A23" s="127" t="s">
        <v>12</v>
      </c>
      <c r="B23" s="83" t="s">
        <v>7</v>
      </c>
      <c r="C23" s="82"/>
      <c r="D23" s="4">
        <v>0</v>
      </c>
      <c r="E23" s="4"/>
      <c r="F23" s="4"/>
    </row>
    <row r="24" spans="1:6" ht="12.75" hidden="1">
      <c r="A24" s="127" t="s">
        <v>12</v>
      </c>
      <c r="B24" s="83" t="s">
        <v>8</v>
      </c>
      <c r="C24" s="82"/>
      <c r="D24" s="4">
        <v>9</v>
      </c>
      <c r="E24" s="4">
        <v>9</v>
      </c>
      <c r="F24" s="4">
        <v>9</v>
      </c>
    </row>
    <row r="25" spans="1:6" ht="12.75" hidden="1">
      <c r="A25" s="127" t="s">
        <v>12</v>
      </c>
      <c r="B25" s="83" t="s">
        <v>9</v>
      </c>
      <c r="C25" s="82"/>
      <c r="D25" s="4">
        <v>9</v>
      </c>
      <c r="E25" s="4"/>
      <c r="F25" s="4">
        <v>1</v>
      </c>
    </row>
    <row r="26" spans="1:6" ht="25.5" hidden="1">
      <c r="A26" s="127" t="s">
        <v>12</v>
      </c>
      <c r="B26" s="83" t="s">
        <v>109</v>
      </c>
      <c r="C26" s="82" t="s">
        <v>4</v>
      </c>
      <c r="D26" s="4">
        <v>4</v>
      </c>
      <c r="E26" s="4">
        <v>4</v>
      </c>
      <c r="F26" s="4">
        <v>4</v>
      </c>
    </row>
    <row r="27" spans="1:6" ht="25.5" hidden="1">
      <c r="A27" s="127" t="s">
        <v>12</v>
      </c>
      <c r="B27" s="83" t="s">
        <v>109</v>
      </c>
      <c r="C27" s="82" t="s">
        <v>5</v>
      </c>
      <c r="D27" s="4">
        <v>4</v>
      </c>
      <c r="E27" s="4">
        <v>2</v>
      </c>
      <c r="F27" s="4">
        <v>4</v>
      </c>
    </row>
    <row r="28" spans="1:6" ht="25.5" hidden="1">
      <c r="A28" s="127" t="s">
        <v>12</v>
      </c>
      <c r="B28" s="83" t="s">
        <v>110</v>
      </c>
      <c r="C28" s="82" t="s">
        <v>4</v>
      </c>
      <c r="D28" s="4">
        <v>0</v>
      </c>
      <c r="E28" s="4"/>
      <c r="F28" s="4"/>
    </row>
    <row r="29" spans="1:6" ht="25.5" hidden="1">
      <c r="A29" s="127" t="s">
        <v>12</v>
      </c>
      <c r="B29" s="83" t="s">
        <v>110</v>
      </c>
      <c r="C29" s="82" t="s">
        <v>5</v>
      </c>
      <c r="D29" s="4">
        <v>0</v>
      </c>
      <c r="E29" s="4"/>
      <c r="F29" s="4"/>
    </row>
    <row r="30" spans="1:6" ht="25.5" hidden="1">
      <c r="A30" s="127" t="s">
        <v>12</v>
      </c>
      <c r="B30" s="83" t="s">
        <v>111</v>
      </c>
      <c r="C30" s="82" t="s">
        <v>4</v>
      </c>
      <c r="D30" s="4">
        <v>0</v>
      </c>
      <c r="E30" s="4">
        <v>6</v>
      </c>
      <c r="F30" s="4">
        <v>6</v>
      </c>
    </row>
    <row r="31" spans="1:6" ht="25.5" hidden="1">
      <c r="A31" s="128" t="s">
        <v>12</v>
      </c>
      <c r="B31" s="83" t="s">
        <v>111</v>
      </c>
      <c r="C31" s="82" t="s">
        <v>5</v>
      </c>
      <c r="D31" s="4">
        <v>0</v>
      </c>
      <c r="E31" s="4">
        <v>5</v>
      </c>
      <c r="F31" s="4">
        <v>6</v>
      </c>
    </row>
    <row r="32" spans="1:6" ht="25.5" hidden="1">
      <c r="A32" s="126" t="s">
        <v>13</v>
      </c>
      <c r="B32" s="80" t="s">
        <v>107</v>
      </c>
      <c r="C32" s="81" t="s">
        <v>4</v>
      </c>
      <c r="D32" s="4">
        <v>0</v>
      </c>
      <c r="E32" s="4"/>
      <c r="F32" s="4"/>
    </row>
    <row r="33" spans="1:6" ht="25.5" hidden="1">
      <c r="A33" s="127" t="s">
        <v>13</v>
      </c>
      <c r="B33" s="80" t="s">
        <v>107</v>
      </c>
      <c r="C33" s="82" t="s">
        <v>5</v>
      </c>
      <c r="D33" s="4">
        <v>0</v>
      </c>
      <c r="E33" s="4"/>
      <c r="F33" s="4"/>
    </row>
    <row r="34" spans="1:6" ht="25.5" hidden="1">
      <c r="A34" s="127" t="s">
        <v>13</v>
      </c>
      <c r="B34" s="80" t="s">
        <v>108</v>
      </c>
      <c r="C34" s="82" t="s">
        <v>4</v>
      </c>
      <c r="D34" s="4">
        <v>4</v>
      </c>
      <c r="E34" s="4">
        <v>4</v>
      </c>
      <c r="F34" s="4">
        <v>4</v>
      </c>
    </row>
    <row r="35" spans="1:6" ht="25.5" hidden="1">
      <c r="A35" s="127" t="s">
        <v>13</v>
      </c>
      <c r="B35" s="80" t="s">
        <v>108</v>
      </c>
      <c r="C35" s="82" t="s">
        <v>5</v>
      </c>
      <c r="D35" s="4">
        <v>4</v>
      </c>
      <c r="E35" s="4">
        <v>4</v>
      </c>
      <c r="F35" s="4">
        <v>4</v>
      </c>
    </row>
    <row r="36" spans="1:6" ht="12.75" hidden="1">
      <c r="A36" s="127" t="s">
        <v>13</v>
      </c>
      <c r="B36" s="83" t="s">
        <v>7</v>
      </c>
      <c r="C36" s="82"/>
      <c r="D36" s="4"/>
      <c r="E36" s="4"/>
      <c r="F36" s="4"/>
    </row>
    <row r="37" spans="1:6" ht="12.75" hidden="1">
      <c r="A37" s="127" t="s">
        <v>13</v>
      </c>
      <c r="B37" s="83" t="s">
        <v>8</v>
      </c>
      <c r="C37" s="82"/>
      <c r="D37" s="4">
        <v>11</v>
      </c>
      <c r="E37" s="4">
        <v>11</v>
      </c>
      <c r="F37" s="4">
        <v>11</v>
      </c>
    </row>
    <row r="38" spans="1:6" ht="12.75" hidden="1">
      <c r="A38" s="127" t="s">
        <v>13</v>
      </c>
      <c r="B38" s="83" t="s">
        <v>9</v>
      </c>
      <c r="C38" s="82"/>
      <c r="D38" s="4">
        <v>1</v>
      </c>
      <c r="E38" s="4"/>
      <c r="F38" s="4">
        <v>2</v>
      </c>
    </row>
    <row r="39" spans="1:6" ht="25.5" hidden="1">
      <c r="A39" s="127" t="s">
        <v>13</v>
      </c>
      <c r="B39" s="83" t="s">
        <v>109</v>
      </c>
      <c r="C39" s="82" t="s">
        <v>4</v>
      </c>
      <c r="D39" s="4">
        <v>5</v>
      </c>
      <c r="E39" s="4">
        <v>5</v>
      </c>
      <c r="F39" s="4">
        <v>5</v>
      </c>
    </row>
    <row r="40" spans="1:6" ht="25.5" hidden="1">
      <c r="A40" s="127" t="s">
        <v>13</v>
      </c>
      <c r="B40" s="83" t="s">
        <v>109</v>
      </c>
      <c r="C40" s="82" t="s">
        <v>5</v>
      </c>
      <c r="D40" s="4">
        <v>5</v>
      </c>
      <c r="E40" s="4">
        <v>5</v>
      </c>
      <c r="F40" s="4">
        <v>5</v>
      </c>
    </row>
    <row r="41" spans="1:6" ht="25.5" hidden="1">
      <c r="A41" s="127" t="s">
        <v>13</v>
      </c>
      <c r="B41" s="83" t="s">
        <v>110</v>
      </c>
      <c r="C41" s="82" t="s">
        <v>4</v>
      </c>
      <c r="D41" s="4">
        <v>0</v>
      </c>
      <c r="E41" s="4"/>
      <c r="F41" s="4"/>
    </row>
    <row r="42" spans="1:6" ht="25.5" hidden="1">
      <c r="A42" s="127" t="s">
        <v>13</v>
      </c>
      <c r="B42" s="83" t="s">
        <v>110</v>
      </c>
      <c r="C42" s="82" t="s">
        <v>5</v>
      </c>
      <c r="D42" s="4">
        <v>0</v>
      </c>
      <c r="E42" s="4"/>
      <c r="F42" s="4"/>
    </row>
    <row r="43" spans="1:6" ht="25.5" hidden="1">
      <c r="A43" s="127" t="s">
        <v>13</v>
      </c>
      <c r="B43" s="83" t="s">
        <v>111</v>
      </c>
      <c r="C43" s="82" t="s">
        <v>4</v>
      </c>
      <c r="D43" s="4">
        <v>0</v>
      </c>
      <c r="E43" s="4">
        <v>0</v>
      </c>
      <c r="F43" s="4"/>
    </row>
    <row r="44" spans="1:6" ht="25.5" hidden="1">
      <c r="A44" s="128" t="s">
        <v>13</v>
      </c>
      <c r="B44" s="83" t="s">
        <v>111</v>
      </c>
      <c r="C44" s="82" t="s">
        <v>5</v>
      </c>
      <c r="D44" s="4">
        <v>0</v>
      </c>
      <c r="E44" s="4">
        <v>0</v>
      </c>
      <c r="F44" s="4"/>
    </row>
    <row r="45" spans="1:6" ht="25.5" hidden="1">
      <c r="A45" s="126" t="s">
        <v>14</v>
      </c>
      <c r="B45" s="80" t="s">
        <v>107</v>
      </c>
      <c r="C45" s="81" t="s">
        <v>4</v>
      </c>
      <c r="D45" s="4">
        <v>4</v>
      </c>
      <c r="E45" s="4">
        <v>4</v>
      </c>
      <c r="F45" s="4">
        <v>4</v>
      </c>
    </row>
    <row r="46" spans="1:6" ht="25.5" hidden="1">
      <c r="A46" s="127" t="s">
        <v>14</v>
      </c>
      <c r="B46" s="80" t="s">
        <v>107</v>
      </c>
      <c r="C46" s="82" t="s">
        <v>5</v>
      </c>
      <c r="D46" s="4">
        <v>4</v>
      </c>
      <c r="E46" s="4">
        <v>4</v>
      </c>
      <c r="F46" s="4">
        <v>4</v>
      </c>
    </row>
    <row r="47" spans="1:6" ht="25.5" hidden="1">
      <c r="A47" s="127" t="s">
        <v>14</v>
      </c>
      <c r="B47" s="80" t="s">
        <v>108</v>
      </c>
      <c r="C47" s="82" t="s">
        <v>4</v>
      </c>
      <c r="D47" s="4">
        <v>9</v>
      </c>
      <c r="E47" s="4">
        <v>9</v>
      </c>
      <c r="F47" s="4">
        <v>9</v>
      </c>
    </row>
    <row r="48" spans="1:6" ht="25.5" hidden="1">
      <c r="A48" s="127" t="s">
        <v>14</v>
      </c>
      <c r="B48" s="80" t="s">
        <v>108</v>
      </c>
      <c r="C48" s="82" t="s">
        <v>5</v>
      </c>
      <c r="D48" s="4">
        <v>9</v>
      </c>
      <c r="E48" s="4">
        <v>9</v>
      </c>
      <c r="F48" s="4">
        <v>9</v>
      </c>
    </row>
    <row r="49" spans="1:6" ht="12.75" hidden="1">
      <c r="A49" s="127" t="s">
        <v>14</v>
      </c>
      <c r="B49" s="83" t="s">
        <v>7</v>
      </c>
      <c r="C49" s="82"/>
      <c r="D49" s="4">
        <v>0</v>
      </c>
      <c r="E49" s="4"/>
      <c r="F49" s="4"/>
    </row>
    <row r="50" spans="1:6" ht="12.75" hidden="1">
      <c r="A50" s="127" t="s">
        <v>14</v>
      </c>
      <c r="B50" s="83" t="s">
        <v>8</v>
      </c>
      <c r="C50" s="82"/>
      <c r="D50" s="4">
        <v>2</v>
      </c>
      <c r="E50" s="4"/>
      <c r="F50" s="4">
        <v>1</v>
      </c>
    </row>
    <row r="51" spans="1:6" ht="12.75" hidden="1">
      <c r="A51" s="127" t="s">
        <v>14</v>
      </c>
      <c r="B51" s="83" t="s">
        <v>9</v>
      </c>
      <c r="C51" s="82"/>
      <c r="D51" s="4">
        <v>2</v>
      </c>
      <c r="E51" s="4"/>
      <c r="F51" s="4">
        <v>2</v>
      </c>
    </row>
    <row r="52" spans="1:6" ht="25.5" hidden="1">
      <c r="A52" s="127" t="s">
        <v>14</v>
      </c>
      <c r="B52" s="83" t="s">
        <v>109</v>
      </c>
      <c r="C52" s="82" t="s">
        <v>4</v>
      </c>
      <c r="D52" s="4">
        <v>9</v>
      </c>
      <c r="E52" s="4">
        <v>9</v>
      </c>
      <c r="F52" s="4">
        <v>9</v>
      </c>
    </row>
    <row r="53" spans="1:6" ht="25.5" hidden="1">
      <c r="A53" s="127" t="s">
        <v>14</v>
      </c>
      <c r="B53" s="83" t="s">
        <v>109</v>
      </c>
      <c r="C53" s="82" t="s">
        <v>5</v>
      </c>
      <c r="D53" s="4">
        <v>9</v>
      </c>
      <c r="E53" s="4">
        <v>9</v>
      </c>
      <c r="F53" s="4">
        <v>9</v>
      </c>
    </row>
    <row r="54" spans="1:6" ht="25.5" hidden="1">
      <c r="A54" s="127" t="s">
        <v>14</v>
      </c>
      <c r="B54" s="83" t="s">
        <v>110</v>
      </c>
      <c r="C54" s="82" t="s">
        <v>4</v>
      </c>
      <c r="D54" s="4">
        <v>4</v>
      </c>
      <c r="E54" s="4">
        <v>4</v>
      </c>
      <c r="F54" s="4">
        <v>4</v>
      </c>
    </row>
    <row r="55" spans="1:6" ht="25.5" hidden="1">
      <c r="A55" s="127" t="s">
        <v>14</v>
      </c>
      <c r="B55" s="83" t="s">
        <v>110</v>
      </c>
      <c r="C55" s="82" t="s">
        <v>5</v>
      </c>
      <c r="D55" s="4">
        <v>4</v>
      </c>
      <c r="E55" s="4">
        <v>4</v>
      </c>
      <c r="F55" s="4">
        <v>4</v>
      </c>
    </row>
    <row r="56" spans="1:6" ht="25.5" hidden="1">
      <c r="A56" s="127" t="s">
        <v>14</v>
      </c>
      <c r="B56" s="83" t="s">
        <v>111</v>
      </c>
      <c r="C56" s="82" t="s">
        <v>4</v>
      </c>
      <c r="D56" s="4">
        <v>15</v>
      </c>
      <c r="E56" s="4">
        <v>15</v>
      </c>
      <c r="F56" s="4">
        <v>15</v>
      </c>
    </row>
    <row r="57" spans="1:6" ht="25.5" hidden="1">
      <c r="A57" s="128" t="s">
        <v>14</v>
      </c>
      <c r="B57" s="83" t="s">
        <v>111</v>
      </c>
      <c r="C57" s="82" t="s">
        <v>5</v>
      </c>
      <c r="D57" s="4">
        <v>15</v>
      </c>
      <c r="E57" s="4">
        <v>15</v>
      </c>
      <c r="F57" s="4">
        <v>15</v>
      </c>
    </row>
    <row r="58" spans="1:6" ht="25.5" hidden="1">
      <c r="A58" s="126" t="s">
        <v>15</v>
      </c>
      <c r="B58" s="80" t="s">
        <v>107</v>
      </c>
      <c r="C58" s="81" t="s">
        <v>4</v>
      </c>
      <c r="D58" s="4">
        <v>1</v>
      </c>
      <c r="E58" s="4"/>
      <c r="F58" s="4">
        <v>1</v>
      </c>
    </row>
    <row r="59" spans="1:6" ht="25.5" hidden="1">
      <c r="A59" s="127" t="s">
        <v>15</v>
      </c>
      <c r="B59" s="80" t="s">
        <v>107</v>
      </c>
      <c r="C59" s="82" t="s">
        <v>5</v>
      </c>
      <c r="D59" s="4">
        <v>1</v>
      </c>
      <c r="E59" s="4"/>
      <c r="F59" s="4">
        <v>1</v>
      </c>
    </row>
    <row r="60" spans="1:6" ht="25.5" hidden="1">
      <c r="A60" s="127" t="s">
        <v>15</v>
      </c>
      <c r="B60" s="80" t="s">
        <v>108</v>
      </c>
      <c r="C60" s="82" t="s">
        <v>4</v>
      </c>
      <c r="D60" s="4">
        <v>1</v>
      </c>
      <c r="E60" s="4"/>
      <c r="F60" s="4">
        <v>1</v>
      </c>
    </row>
    <row r="61" spans="1:6" ht="25.5" hidden="1">
      <c r="A61" s="127" t="s">
        <v>15</v>
      </c>
      <c r="B61" s="80" t="s">
        <v>108</v>
      </c>
      <c r="C61" s="82" t="s">
        <v>5</v>
      </c>
      <c r="D61" s="4">
        <v>1</v>
      </c>
      <c r="E61" s="4"/>
      <c r="F61" s="4">
        <v>1</v>
      </c>
    </row>
    <row r="62" spans="1:6" ht="12.75" hidden="1">
      <c r="A62" s="127" t="s">
        <v>15</v>
      </c>
      <c r="B62" s="83" t="s">
        <v>7</v>
      </c>
      <c r="C62" s="82"/>
      <c r="D62" s="4">
        <v>0</v>
      </c>
      <c r="E62" s="4"/>
      <c r="F62" s="4">
        <v>8</v>
      </c>
    </row>
    <row r="63" spans="1:6" ht="12.75" hidden="1">
      <c r="A63" s="127" t="s">
        <v>15</v>
      </c>
      <c r="B63" s="83" t="s">
        <v>8</v>
      </c>
      <c r="C63" s="82"/>
      <c r="D63" s="4">
        <v>15</v>
      </c>
      <c r="E63" s="4"/>
      <c r="F63" s="4">
        <v>6</v>
      </c>
    </row>
    <row r="64" spans="1:6" ht="12.75" hidden="1">
      <c r="A64" s="127" t="s">
        <v>15</v>
      </c>
      <c r="B64" s="83" t="s">
        <v>9</v>
      </c>
      <c r="C64" s="82"/>
      <c r="D64" s="4">
        <v>1</v>
      </c>
      <c r="E64" s="4"/>
      <c r="F64" s="4"/>
    </row>
    <row r="65" spans="1:6" ht="25.5" hidden="1">
      <c r="A65" s="127" t="s">
        <v>15</v>
      </c>
      <c r="B65" s="83" t="s">
        <v>109</v>
      </c>
      <c r="C65" s="82" t="s">
        <v>4</v>
      </c>
      <c r="D65" s="4">
        <v>1</v>
      </c>
      <c r="E65" s="4"/>
      <c r="F65" s="4">
        <v>1</v>
      </c>
    </row>
    <row r="66" spans="1:6" ht="25.5" hidden="1">
      <c r="A66" s="127" t="s">
        <v>15</v>
      </c>
      <c r="B66" s="83" t="s">
        <v>109</v>
      </c>
      <c r="C66" s="82" t="s">
        <v>5</v>
      </c>
      <c r="D66" s="4">
        <v>1</v>
      </c>
      <c r="E66" s="4"/>
      <c r="F66" s="4">
        <v>1</v>
      </c>
    </row>
    <row r="67" spans="1:6" ht="25.5" hidden="1">
      <c r="A67" s="127" t="s">
        <v>15</v>
      </c>
      <c r="B67" s="83" t="s">
        <v>110</v>
      </c>
      <c r="C67" s="82" t="s">
        <v>4</v>
      </c>
      <c r="D67" s="4">
        <v>1</v>
      </c>
      <c r="E67" s="4"/>
      <c r="F67" s="4">
        <v>1</v>
      </c>
    </row>
    <row r="68" spans="1:6" ht="25.5" hidden="1">
      <c r="A68" s="127" t="s">
        <v>15</v>
      </c>
      <c r="B68" s="83" t="s">
        <v>110</v>
      </c>
      <c r="C68" s="82" t="s">
        <v>5</v>
      </c>
      <c r="D68" s="4">
        <v>1</v>
      </c>
      <c r="E68" s="4"/>
      <c r="F68" s="4">
        <v>1</v>
      </c>
    </row>
    <row r="69" spans="1:6" ht="25.5" hidden="1">
      <c r="A69" s="127" t="s">
        <v>15</v>
      </c>
      <c r="B69" s="83" t="s">
        <v>111</v>
      </c>
      <c r="C69" s="82" t="s">
        <v>4</v>
      </c>
      <c r="D69" s="4">
        <v>16</v>
      </c>
      <c r="E69" s="4"/>
      <c r="F69" s="4">
        <v>14</v>
      </c>
    </row>
    <row r="70" spans="1:6" ht="25.5" hidden="1">
      <c r="A70" s="128" t="s">
        <v>15</v>
      </c>
      <c r="B70" s="83" t="s">
        <v>111</v>
      </c>
      <c r="C70" s="82" t="s">
        <v>5</v>
      </c>
      <c r="D70" s="4">
        <v>16</v>
      </c>
      <c r="E70" s="4"/>
      <c r="F70" s="4">
        <v>17</v>
      </c>
    </row>
    <row r="71" spans="1:6" ht="25.5" hidden="1">
      <c r="A71" s="126" t="s">
        <v>16</v>
      </c>
      <c r="B71" s="80" t="s">
        <v>107</v>
      </c>
      <c r="C71" s="81" t="s">
        <v>4</v>
      </c>
      <c r="D71" s="4">
        <v>0</v>
      </c>
      <c r="E71" s="4"/>
      <c r="F71" s="4"/>
    </row>
    <row r="72" spans="1:6" ht="25.5" hidden="1">
      <c r="A72" s="127" t="s">
        <v>16</v>
      </c>
      <c r="B72" s="80" t="s">
        <v>107</v>
      </c>
      <c r="C72" s="82" t="s">
        <v>5</v>
      </c>
      <c r="D72" s="4">
        <v>0</v>
      </c>
      <c r="E72" s="4"/>
      <c r="F72" s="4"/>
    </row>
    <row r="73" spans="1:6" ht="25.5" hidden="1">
      <c r="A73" s="127" t="s">
        <v>16</v>
      </c>
      <c r="B73" s="80" t="s">
        <v>108</v>
      </c>
      <c r="C73" s="82" t="s">
        <v>4</v>
      </c>
      <c r="D73" s="4">
        <v>1</v>
      </c>
      <c r="E73" s="4">
        <v>1</v>
      </c>
      <c r="F73" s="4">
        <v>1</v>
      </c>
    </row>
    <row r="74" spans="1:6" ht="25.5" hidden="1">
      <c r="A74" s="127" t="s">
        <v>16</v>
      </c>
      <c r="B74" s="80" t="s">
        <v>108</v>
      </c>
      <c r="C74" s="82" t="s">
        <v>5</v>
      </c>
      <c r="D74" s="4">
        <v>1</v>
      </c>
      <c r="E74" s="4">
        <v>1</v>
      </c>
      <c r="F74" s="4">
        <v>1</v>
      </c>
    </row>
    <row r="75" spans="1:6" ht="12.75" hidden="1">
      <c r="A75" s="127" t="s">
        <v>16</v>
      </c>
      <c r="B75" s="83" t="s">
        <v>7</v>
      </c>
      <c r="C75" s="82"/>
      <c r="D75" s="4">
        <v>2</v>
      </c>
      <c r="E75" s="4">
        <v>2</v>
      </c>
      <c r="F75" s="4">
        <v>2</v>
      </c>
    </row>
    <row r="76" spans="1:6" ht="12.75" hidden="1">
      <c r="A76" s="127" t="s">
        <v>16</v>
      </c>
      <c r="B76" s="83" t="s">
        <v>8</v>
      </c>
      <c r="C76" s="82"/>
      <c r="D76" s="4">
        <v>1</v>
      </c>
      <c r="E76" s="4">
        <v>1</v>
      </c>
      <c r="F76" s="4">
        <v>1</v>
      </c>
    </row>
    <row r="77" spans="1:6" ht="12.75" hidden="1">
      <c r="A77" s="127" t="s">
        <v>16</v>
      </c>
      <c r="B77" s="83" t="s">
        <v>9</v>
      </c>
      <c r="C77" s="82"/>
      <c r="D77" s="4">
        <v>1</v>
      </c>
      <c r="E77" s="4"/>
      <c r="F77" s="4">
        <v>2</v>
      </c>
    </row>
    <row r="78" spans="1:6" ht="25.5" hidden="1">
      <c r="A78" s="127" t="s">
        <v>16</v>
      </c>
      <c r="B78" s="83" t="s">
        <v>109</v>
      </c>
      <c r="C78" s="82" t="s">
        <v>4</v>
      </c>
      <c r="D78" s="4">
        <v>0</v>
      </c>
      <c r="E78" s="4"/>
      <c r="F78" s="4"/>
    </row>
    <row r="79" spans="1:6" ht="25.5" hidden="1">
      <c r="A79" s="127" t="s">
        <v>16</v>
      </c>
      <c r="B79" s="83" t="s">
        <v>109</v>
      </c>
      <c r="C79" s="82" t="s">
        <v>5</v>
      </c>
      <c r="D79" s="4">
        <v>0</v>
      </c>
      <c r="E79" s="4"/>
      <c r="F79" s="4"/>
    </row>
    <row r="80" spans="1:6" ht="25.5" hidden="1">
      <c r="A80" s="127" t="s">
        <v>16</v>
      </c>
      <c r="B80" s="83" t="s">
        <v>110</v>
      </c>
      <c r="C80" s="82" t="s">
        <v>4</v>
      </c>
      <c r="D80" s="4">
        <v>0</v>
      </c>
      <c r="E80" s="4"/>
      <c r="F80" s="4"/>
    </row>
    <row r="81" spans="1:6" ht="25.5" hidden="1">
      <c r="A81" s="127" t="s">
        <v>16</v>
      </c>
      <c r="B81" s="83" t="s">
        <v>110</v>
      </c>
      <c r="C81" s="82" t="s">
        <v>5</v>
      </c>
      <c r="D81" s="4">
        <v>0</v>
      </c>
      <c r="E81" s="4"/>
      <c r="F81" s="4"/>
    </row>
    <row r="82" spans="1:6" ht="25.5" hidden="1">
      <c r="A82" s="127" t="s">
        <v>16</v>
      </c>
      <c r="B82" s="83" t="s">
        <v>111</v>
      </c>
      <c r="C82" s="82" t="s">
        <v>4</v>
      </c>
      <c r="D82" s="4">
        <v>1</v>
      </c>
      <c r="E82" s="4">
        <v>1</v>
      </c>
      <c r="F82" s="4">
        <v>1</v>
      </c>
    </row>
    <row r="83" spans="1:6" ht="25.5" hidden="1">
      <c r="A83" s="128" t="s">
        <v>16</v>
      </c>
      <c r="B83" s="83" t="s">
        <v>111</v>
      </c>
      <c r="C83" s="82" t="s">
        <v>5</v>
      </c>
      <c r="D83" s="4">
        <v>1</v>
      </c>
      <c r="E83" s="4">
        <v>1</v>
      </c>
      <c r="F83" s="4">
        <v>1</v>
      </c>
    </row>
    <row r="84" spans="1:6" ht="25.5" hidden="1">
      <c r="A84" s="126" t="s">
        <v>17</v>
      </c>
      <c r="B84" s="80" t="s">
        <v>107</v>
      </c>
      <c r="C84" s="81" t="s">
        <v>4</v>
      </c>
      <c r="D84" s="4">
        <v>1</v>
      </c>
      <c r="E84" s="4">
        <v>1</v>
      </c>
      <c r="F84" s="4">
        <v>1</v>
      </c>
    </row>
    <row r="85" spans="1:6" ht="25.5" hidden="1">
      <c r="A85" s="127" t="s">
        <v>17</v>
      </c>
      <c r="B85" s="80" t="s">
        <v>107</v>
      </c>
      <c r="C85" s="82" t="s">
        <v>5</v>
      </c>
      <c r="D85" s="4">
        <v>1</v>
      </c>
      <c r="E85" s="4">
        <v>1</v>
      </c>
      <c r="F85" s="4">
        <v>1</v>
      </c>
    </row>
    <row r="86" spans="1:6" ht="25.5" hidden="1">
      <c r="A86" s="127" t="s">
        <v>17</v>
      </c>
      <c r="B86" s="80" t="s">
        <v>108</v>
      </c>
      <c r="C86" s="82" t="s">
        <v>4</v>
      </c>
      <c r="D86" s="4">
        <v>7</v>
      </c>
      <c r="E86" s="4">
        <v>7</v>
      </c>
      <c r="F86" s="4">
        <v>7</v>
      </c>
    </row>
    <row r="87" spans="1:6" ht="25.5" hidden="1">
      <c r="A87" s="127" t="s">
        <v>17</v>
      </c>
      <c r="B87" s="80" t="s">
        <v>108</v>
      </c>
      <c r="C87" s="82" t="s">
        <v>5</v>
      </c>
      <c r="D87" s="4">
        <v>7</v>
      </c>
      <c r="E87" s="4">
        <v>7</v>
      </c>
      <c r="F87" s="4">
        <v>7</v>
      </c>
    </row>
    <row r="88" spans="1:6" ht="12.75" hidden="1">
      <c r="A88" s="127" t="s">
        <v>17</v>
      </c>
      <c r="B88" s="83" t="s">
        <v>7</v>
      </c>
      <c r="C88" s="82"/>
      <c r="D88" s="4">
        <v>1</v>
      </c>
      <c r="E88" s="4"/>
      <c r="F88" s="4"/>
    </row>
    <row r="89" spans="1:6" ht="12.75" hidden="1">
      <c r="A89" s="127" t="s">
        <v>17</v>
      </c>
      <c r="B89" s="83" t="s">
        <v>8</v>
      </c>
      <c r="C89" s="82"/>
      <c r="D89" s="4">
        <v>9</v>
      </c>
      <c r="E89" s="4">
        <v>10</v>
      </c>
      <c r="F89" s="4">
        <v>9</v>
      </c>
    </row>
    <row r="90" spans="1:6" ht="12.75" hidden="1">
      <c r="A90" s="127" t="s">
        <v>17</v>
      </c>
      <c r="B90" s="83" t="s">
        <v>9</v>
      </c>
      <c r="C90" s="82"/>
      <c r="D90" s="4">
        <v>9</v>
      </c>
      <c r="E90" s="4"/>
      <c r="F90" s="4">
        <v>9</v>
      </c>
    </row>
    <row r="91" spans="1:6" ht="25.5" hidden="1">
      <c r="A91" s="127" t="s">
        <v>17</v>
      </c>
      <c r="B91" s="83" t="s">
        <v>109</v>
      </c>
      <c r="C91" s="82" t="s">
        <v>4</v>
      </c>
      <c r="D91" s="4">
        <v>12</v>
      </c>
      <c r="E91" s="4">
        <v>12</v>
      </c>
      <c r="F91" s="4">
        <v>12</v>
      </c>
    </row>
    <row r="92" spans="1:6" ht="25.5" hidden="1">
      <c r="A92" s="127" t="s">
        <v>17</v>
      </c>
      <c r="B92" s="83" t="s">
        <v>109</v>
      </c>
      <c r="C92" s="82" t="s">
        <v>5</v>
      </c>
      <c r="D92" s="4">
        <v>12</v>
      </c>
      <c r="E92" s="4">
        <v>12</v>
      </c>
      <c r="F92" s="4">
        <v>12</v>
      </c>
    </row>
    <row r="93" spans="1:6" ht="25.5" hidden="1">
      <c r="A93" s="127" t="s">
        <v>17</v>
      </c>
      <c r="B93" s="83" t="s">
        <v>110</v>
      </c>
      <c r="C93" s="82" t="s">
        <v>4</v>
      </c>
      <c r="D93" s="4">
        <v>1</v>
      </c>
      <c r="E93" s="4">
        <v>1</v>
      </c>
      <c r="F93" s="4">
        <v>1</v>
      </c>
    </row>
    <row r="94" spans="1:6" ht="25.5" hidden="1">
      <c r="A94" s="127" t="s">
        <v>17</v>
      </c>
      <c r="B94" s="83" t="s">
        <v>110</v>
      </c>
      <c r="C94" s="82" t="s">
        <v>5</v>
      </c>
      <c r="D94" s="4">
        <v>1</v>
      </c>
      <c r="E94" s="4">
        <v>1</v>
      </c>
      <c r="F94" s="4">
        <v>1</v>
      </c>
    </row>
    <row r="95" spans="1:6" ht="25.5" hidden="1">
      <c r="A95" s="127" t="s">
        <v>17</v>
      </c>
      <c r="B95" s="83" t="s">
        <v>111</v>
      </c>
      <c r="C95" s="82" t="s">
        <v>4</v>
      </c>
      <c r="D95" s="4">
        <v>29</v>
      </c>
      <c r="E95" s="4">
        <v>29</v>
      </c>
      <c r="F95" s="4">
        <v>29</v>
      </c>
    </row>
    <row r="96" spans="1:6" ht="25.5" hidden="1">
      <c r="A96" s="128" t="s">
        <v>17</v>
      </c>
      <c r="B96" s="83" t="s">
        <v>111</v>
      </c>
      <c r="C96" s="82" t="s">
        <v>5</v>
      </c>
      <c r="D96" s="4">
        <v>29</v>
      </c>
      <c r="E96" s="4">
        <v>29</v>
      </c>
      <c r="F96" s="4">
        <v>29</v>
      </c>
    </row>
    <row r="97" spans="1:6" ht="25.5" hidden="1">
      <c r="A97" s="126" t="s">
        <v>18</v>
      </c>
      <c r="B97" s="80" t="s">
        <v>107</v>
      </c>
      <c r="C97" s="81" t="s">
        <v>4</v>
      </c>
      <c r="D97" s="4">
        <v>1</v>
      </c>
      <c r="E97" s="4">
        <v>1</v>
      </c>
      <c r="F97" s="4">
        <v>1</v>
      </c>
    </row>
    <row r="98" spans="1:6" ht="25.5" hidden="1">
      <c r="A98" s="127" t="s">
        <v>18</v>
      </c>
      <c r="B98" s="80" t="s">
        <v>107</v>
      </c>
      <c r="C98" s="82" t="s">
        <v>5</v>
      </c>
      <c r="D98" s="4">
        <v>1</v>
      </c>
      <c r="E98" s="4">
        <v>1</v>
      </c>
      <c r="F98" s="4">
        <v>1</v>
      </c>
    </row>
    <row r="99" spans="1:6" ht="25.5" hidden="1">
      <c r="A99" s="127" t="s">
        <v>18</v>
      </c>
      <c r="B99" s="80" t="s">
        <v>108</v>
      </c>
      <c r="C99" s="82" t="s">
        <v>4</v>
      </c>
      <c r="D99" s="4">
        <v>1</v>
      </c>
      <c r="E99" s="4">
        <v>1</v>
      </c>
      <c r="F99" s="4">
        <v>1</v>
      </c>
    </row>
    <row r="100" spans="1:6" ht="25.5" hidden="1">
      <c r="A100" s="127" t="s">
        <v>18</v>
      </c>
      <c r="B100" s="80" t="s">
        <v>108</v>
      </c>
      <c r="C100" s="82" t="s">
        <v>5</v>
      </c>
      <c r="D100" s="4">
        <v>1</v>
      </c>
      <c r="E100" s="4">
        <v>0</v>
      </c>
      <c r="F100" s="4">
        <v>1</v>
      </c>
    </row>
    <row r="101" spans="1:6" ht="12.75" hidden="1">
      <c r="A101" s="127" t="s">
        <v>18</v>
      </c>
      <c r="B101" s="83" t="s">
        <v>7</v>
      </c>
      <c r="C101" s="82"/>
      <c r="D101" s="4">
        <v>3</v>
      </c>
      <c r="E101" s="4">
        <v>3</v>
      </c>
      <c r="F101" s="4">
        <v>3</v>
      </c>
    </row>
    <row r="102" spans="1:6" ht="12.75" hidden="1">
      <c r="A102" s="127" t="s">
        <v>18</v>
      </c>
      <c r="B102" s="83" t="s">
        <v>8</v>
      </c>
      <c r="C102" s="82"/>
      <c r="D102" s="4">
        <v>1</v>
      </c>
      <c r="E102" s="4">
        <v>1</v>
      </c>
      <c r="F102" s="4">
        <v>1</v>
      </c>
    </row>
    <row r="103" spans="1:6" ht="12.75" hidden="1">
      <c r="A103" s="127" t="s">
        <v>18</v>
      </c>
      <c r="B103" s="83" t="s">
        <v>9</v>
      </c>
      <c r="C103" s="82"/>
      <c r="D103" s="4">
        <v>1</v>
      </c>
      <c r="E103" s="4"/>
      <c r="F103" s="4">
        <v>1</v>
      </c>
    </row>
    <row r="104" spans="1:6" ht="25.5" hidden="1">
      <c r="A104" s="127" t="s">
        <v>18</v>
      </c>
      <c r="B104" s="83" t="s">
        <v>109</v>
      </c>
      <c r="C104" s="82" t="s">
        <v>4</v>
      </c>
      <c r="D104" s="4">
        <v>1</v>
      </c>
      <c r="E104" s="4">
        <v>1</v>
      </c>
      <c r="F104" s="4">
        <v>1</v>
      </c>
    </row>
    <row r="105" spans="1:6" ht="25.5" hidden="1">
      <c r="A105" s="127" t="s">
        <v>18</v>
      </c>
      <c r="B105" s="83" t="s">
        <v>109</v>
      </c>
      <c r="C105" s="82" t="s">
        <v>5</v>
      </c>
      <c r="D105" s="4">
        <v>1</v>
      </c>
      <c r="E105" s="4">
        <v>1</v>
      </c>
      <c r="F105" s="4">
        <v>1</v>
      </c>
    </row>
    <row r="106" spans="1:6" ht="25.5" hidden="1">
      <c r="A106" s="127" t="s">
        <v>18</v>
      </c>
      <c r="B106" s="83" t="s">
        <v>110</v>
      </c>
      <c r="C106" s="82" t="s">
        <v>4</v>
      </c>
      <c r="D106" s="4">
        <v>2</v>
      </c>
      <c r="E106" s="4">
        <v>2</v>
      </c>
      <c r="F106" s="4">
        <v>2</v>
      </c>
    </row>
    <row r="107" spans="1:6" ht="25.5" hidden="1">
      <c r="A107" s="127" t="s">
        <v>18</v>
      </c>
      <c r="B107" s="83" t="s">
        <v>110</v>
      </c>
      <c r="C107" s="82" t="s">
        <v>5</v>
      </c>
      <c r="D107" s="4">
        <v>2</v>
      </c>
      <c r="E107" s="4">
        <v>1</v>
      </c>
      <c r="F107" s="4">
        <v>2</v>
      </c>
    </row>
    <row r="108" spans="1:6" ht="25.5" hidden="1">
      <c r="A108" s="127" t="s">
        <v>18</v>
      </c>
      <c r="B108" s="83" t="s">
        <v>111</v>
      </c>
      <c r="C108" s="82" t="s">
        <v>4</v>
      </c>
      <c r="D108" s="4">
        <v>0</v>
      </c>
      <c r="E108" s="4">
        <v>1</v>
      </c>
      <c r="F108" s="4"/>
    </row>
    <row r="109" spans="1:6" ht="25.5" hidden="1">
      <c r="A109" s="128" t="s">
        <v>18</v>
      </c>
      <c r="B109" s="83" t="s">
        <v>111</v>
      </c>
      <c r="C109" s="82" t="s">
        <v>5</v>
      </c>
      <c r="D109" s="4">
        <v>0</v>
      </c>
      <c r="E109" s="4">
        <v>1</v>
      </c>
      <c r="F109" s="4"/>
    </row>
    <row r="110" spans="1:6" ht="25.5" hidden="1">
      <c r="A110" s="126" t="s">
        <v>19</v>
      </c>
      <c r="B110" s="80" t="s">
        <v>107</v>
      </c>
      <c r="C110" s="81" t="s">
        <v>4</v>
      </c>
      <c r="D110" s="4">
        <v>0</v>
      </c>
      <c r="E110" s="4"/>
      <c r="F110" s="4"/>
    </row>
    <row r="111" spans="1:6" ht="25.5" hidden="1">
      <c r="A111" s="127" t="s">
        <v>19</v>
      </c>
      <c r="B111" s="80" t="s">
        <v>107</v>
      </c>
      <c r="C111" s="82" t="s">
        <v>5</v>
      </c>
      <c r="D111" s="4">
        <v>0</v>
      </c>
      <c r="E111" s="4"/>
      <c r="F111" s="4"/>
    </row>
    <row r="112" spans="1:6" ht="25.5" hidden="1">
      <c r="A112" s="127" t="s">
        <v>19</v>
      </c>
      <c r="B112" s="80" t="s">
        <v>108</v>
      </c>
      <c r="C112" s="82" t="s">
        <v>4</v>
      </c>
      <c r="D112" s="4">
        <v>44</v>
      </c>
      <c r="E112" s="4">
        <v>43</v>
      </c>
      <c r="F112" s="4">
        <v>44</v>
      </c>
    </row>
    <row r="113" spans="1:6" ht="25.5" hidden="1">
      <c r="A113" s="127" t="s">
        <v>19</v>
      </c>
      <c r="B113" s="80" t="s">
        <v>108</v>
      </c>
      <c r="C113" s="82" t="s">
        <v>5</v>
      </c>
      <c r="D113" s="4">
        <v>44</v>
      </c>
      <c r="E113" s="4">
        <v>43</v>
      </c>
      <c r="F113" s="4">
        <v>44</v>
      </c>
    </row>
    <row r="114" spans="1:6" ht="12.75" hidden="1">
      <c r="A114" s="127" t="s">
        <v>19</v>
      </c>
      <c r="B114" s="83" t="s">
        <v>7</v>
      </c>
      <c r="C114" s="82"/>
      <c r="D114" s="4">
        <v>5</v>
      </c>
      <c r="E114" s="4">
        <v>5</v>
      </c>
      <c r="F114" s="4">
        <v>5</v>
      </c>
    </row>
    <row r="115" spans="1:6" ht="12.75" hidden="1">
      <c r="A115" s="127" t="s">
        <v>19</v>
      </c>
      <c r="B115" s="83" t="s">
        <v>8</v>
      </c>
      <c r="C115" s="82"/>
      <c r="D115" s="4">
        <v>21</v>
      </c>
      <c r="E115" s="4">
        <v>22</v>
      </c>
      <c r="F115" s="4">
        <v>21</v>
      </c>
    </row>
    <row r="116" spans="1:6" ht="12.75" hidden="1">
      <c r="A116" s="127" t="s">
        <v>19</v>
      </c>
      <c r="B116" s="83" t="s">
        <v>9</v>
      </c>
      <c r="C116" s="82"/>
      <c r="D116" s="4">
        <v>21</v>
      </c>
      <c r="E116" s="4"/>
      <c r="F116" s="4">
        <v>21</v>
      </c>
    </row>
    <row r="117" spans="1:6" ht="25.5" hidden="1">
      <c r="A117" s="127" t="s">
        <v>19</v>
      </c>
      <c r="B117" s="83" t="s">
        <v>109</v>
      </c>
      <c r="C117" s="82" t="s">
        <v>4</v>
      </c>
      <c r="D117" s="4">
        <v>46</v>
      </c>
      <c r="E117" s="4">
        <v>46</v>
      </c>
      <c r="F117" s="4">
        <v>46</v>
      </c>
    </row>
    <row r="118" spans="1:6" ht="25.5" hidden="1">
      <c r="A118" s="127" t="s">
        <v>19</v>
      </c>
      <c r="B118" s="83" t="s">
        <v>109</v>
      </c>
      <c r="C118" s="82" t="s">
        <v>5</v>
      </c>
      <c r="D118" s="4">
        <v>46</v>
      </c>
      <c r="E118" s="4">
        <v>46</v>
      </c>
      <c r="F118" s="4">
        <v>46</v>
      </c>
    </row>
    <row r="119" spans="1:6" ht="25.5" hidden="1">
      <c r="A119" s="127" t="s">
        <v>19</v>
      </c>
      <c r="B119" s="83" t="s">
        <v>110</v>
      </c>
      <c r="C119" s="82" t="s">
        <v>4</v>
      </c>
      <c r="D119" s="4">
        <v>0</v>
      </c>
      <c r="E119" s="4"/>
      <c r="F119" s="4"/>
    </row>
    <row r="120" spans="1:6" ht="25.5" hidden="1">
      <c r="A120" s="127" t="s">
        <v>19</v>
      </c>
      <c r="B120" s="83" t="s">
        <v>110</v>
      </c>
      <c r="C120" s="82" t="s">
        <v>5</v>
      </c>
      <c r="D120" s="4">
        <v>0</v>
      </c>
      <c r="E120" s="4"/>
      <c r="F120" s="4"/>
    </row>
    <row r="121" spans="1:6" ht="25.5" hidden="1">
      <c r="A121" s="127" t="s">
        <v>19</v>
      </c>
      <c r="B121" s="83" t="s">
        <v>111</v>
      </c>
      <c r="C121" s="82" t="s">
        <v>4</v>
      </c>
      <c r="D121" s="4">
        <v>30</v>
      </c>
      <c r="E121" s="4">
        <v>70</v>
      </c>
      <c r="F121" s="4">
        <v>30</v>
      </c>
    </row>
    <row r="122" spans="1:6" ht="25.5" hidden="1">
      <c r="A122" s="128" t="s">
        <v>19</v>
      </c>
      <c r="B122" s="83" t="s">
        <v>111</v>
      </c>
      <c r="C122" s="82" t="s">
        <v>5</v>
      </c>
      <c r="D122" s="4">
        <v>30</v>
      </c>
      <c r="E122" s="4">
        <v>70</v>
      </c>
      <c r="F122" s="4">
        <v>30</v>
      </c>
    </row>
    <row r="123" spans="1:6" ht="25.5" hidden="1">
      <c r="A123" s="126" t="s">
        <v>20</v>
      </c>
      <c r="B123" s="80" t="s">
        <v>107</v>
      </c>
      <c r="C123" s="81" t="s">
        <v>4</v>
      </c>
      <c r="D123" s="4">
        <v>1</v>
      </c>
      <c r="E123" s="4">
        <v>1</v>
      </c>
      <c r="F123" s="4">
        <v>1</v>
      </c>
    </row>
    <row r="124" spans="1:6" ht="25.5" hidden="1">
      <c r="A124" s="127" t="s">
        <v>20</v>
      </c>
      <c r="B124" s="80" t="s">
        <v>107</v>
      </c>
      <c r="C124" s="82" t="s">
        <v>5</v>
      </c>
      <c r="D124" s="4">
        <v>1</v>
      </c>
      <c r="E124" s="4"/>
      <c r="F124" s="4">
        <v>1</v>
      </c>
    </row>
    <row r="125" spans="1:6" ht="25.5" hidden="1">
      <c r="A125" s="127" t="s">
        <v>20</v>
      </c>
      <c r="B125" s="80" t="s">
        <v>108</v>
      </c>
      <c r="C125" s="82" t="s">
        <v>4</v>
      </c>
      <c r="D125" s="4">
        <v>1</v>
      </c>
      <c r="E125" s="4">
        <v>1</v>
      </c>
      <c r="F125" s="4">
        <v>1</v>
      </c>
    </row>
    <row r="126" spans="1:6" ht="25.5" hidden="1">
      <c r="A126" s="127" t="s">
        <v>20</v>
      </c>
      <c r="B126" s="80" t="s">
        <v>108</v>
      </c>
      <c r="C126" s="82" t="s">
        <v>5</v>
      </c>
      <c r="D126" s="4">
        <v>1</v>
      </c>
      <c r="E126" s="4"/>
      <c r="F126" s="4">
        <v>1</v>
      </c>
    </row>
    <row r="127" spans="1:6" ht="12.75" hidden="1">
      <c r="A127" s="127" t="s">
        <v>20</v>
      </c>
      <c r="B127" s="83" t="s">
        <v>7</v>
      </c>
      <c r="C127" s="82"/>
      <c r="D127" s="4">
        <v>2</v>
      </c>
      <c r="E127" s="4"/>
      <c r="F127" s="4"/>
    </row>
    <row r="128" spans="1:6" ht="12.75" hidden="1">
      <c r="A128" s="127" t="s">
        <v>20</v>
      </c>
      <c r="B128" s="83" t="s">
        <v>8</v>
      </c>
      <c r="C128" s="82"/>
      <c r="D128" s="4">
        <v>0</v>
      </c>
      <c r="E128" s="4"/>
      <c r="F128" s="4"/>
    </row>
    <row r="129" spans="1:6" ht="12.75" hidden="1">
      <c r="A129" s="127" t="s">
        <v>20</v>
      </c>
      <c r="B129" s="83" t="s">
        <v>9</v>
      </c>
      <c r="C129" s="82"/>
      <c r="D129" s="4">
        <v>0</v>
      </c>
      <c r="E129" s="4"/>
      <c r="F129" s="4"/>
    </row>
    <row r="130" spans="1:6" ht="25.5" hidden="1">
      <c r="A130" s="127" t="s">
        <v>20</v>
      </c>
      <c r="B130" s="83" t="s">
        <v>109</v>
      </c>
      <c r="C130" s="82" t="s">
        <v>4</v>
      </c>
      <c r="D130" s="4">
        <v>2</v>
      </c>
      <c r="E130" s="4"/>
      <c r="F130" s="4">
        <v>2</v>
      </c>
    </row>
    <row r="131" spans="1:6" ht="25.5" hidden="1">
      <c r="A131" s="127" t="s">
        <v>20</v>
      </c>
      <c r="B131" s="83" t="s">
        <v>109</v>
      </c>
      <c r="C131" s="82" t="s">
        <v>5</v>
      </c>
      <c r="D131" s="4">
        <v>2</v>
      </c>
      <c r="E131" s="4">
        <v>2</v>
      </c>
      <c r="F131" s="4">
        <v>2</v>
      </c>
    </row>
    <row r="132" spans="1:6" ht="25.5" hidden="1">
      <c r="A132" s="127" t="s">
        <v>20</v>
      </c>
      <c r="B132" s="83" t="s">
        <v>110</v>
      </c>
      <c r="C132" s="82" t="s">
        <v>4</v>
      </c>
      <c r="D132" s="4">
        <v>0</v>
      </c>
      <c r="E132" s="4"/>
      <c r="F132" s="4"/>
    </row>
    <row r="133" spans="1:6" ht="25.5" hidden="1">
      <c r="A133" s="127" t="s">
        <v>20</v>
      </c>
      <c r="B133" s="83" t="s">
        <v>110</v>
      </c>
      <c r="C133" s="82" t="s">
        <v>5</v>
      </c>
      <c r="D133" s="4">
        <v>0</v>
      </c>
      <c r="E133" s="4"/>
      <c r="F133" s="4"/>
    </row>
    <row r="134" spans="1:6" ht="25.5" hidden="1">
      <c r="A134" s="127" t="s">
        <v>20</v>
      </c>
      <c r="B134" s="83" t="s">
        <v>111</v>
      </c>
      <c r="C134" s="82" t="s">
        <v>4</v>
      </c>
      <c r="D134" s="4">
        <v>3</v>
      </c>
      <c r="E134" s="4">
        <v>2</v>
      </c>
      <c r="F134" s="4">
        <v>3</v>
      </c>
    </row>
    <row r="135" spans="1:6" ht="25.5" hidden="1">
      <c r="A135" s="128" t="s">
        <v>20</v>
      </c>
      <c r="B135" s="83" t="s">
        <v>111</v>
      </c>
      <c r="C135" s="82" t="s">
        <v>5</v>
      </c>
      <c r="D135" s="4">
        <v>1</v>
      </c>
      <c r="E135" s="4"/>
      <c r="F135" s="4">
        <v>3</v>
      </c>
    </row>
    <row r="136" spans="1:6" ht="25.5" hidden="1">
      <c r="A136" s="126" t="s">
        <v>21</v>
      </c>
      <c r="B136" s="80" t="s">
        <v>107</v>
      </c>
      <c r="C136" s="81" t="s">
        <v>4</v>
      </c>
      <c r="D136" s="4">
        <v>2</v>
      </c>
      <c r="E136" s="4">
        <v>2</v>
      </c>
      <c r="F136" s="4">
        <v>2</v>
      </c>
    </row>
    <row r="137" spans="1:6" ht="25.5" hidden="1">
      <c r="A137" s="127" t="s">
        <v>21</v>
      </c>
      <c r="B137" s="80" t="s">
        <v>107</v>
      </c>
      <c r="C137" s="82" t="s">
        <v>5</v>
      </c>
      <c r="D137" s="4">
        <v>2</v>
      </c>
      <c r="E137" s="4">
        <v>2</v>
      </c>
      <c r="F137" s="4">
        <v>2</v>
      </c>
    </row>
    <row r="138" spans="1:6" ht="25.5" hidden="1">
      <c r="A138" s="127" t="s">
        <v>21</v>
      </c>
      <c r="B138" s="80" t="s">
        <v>108</v>
      </c>
      <c r="C138" s="82" t="s">
        <v>4</v>
      </c>
      <c r="D138" s="4">
        <v>3</v>
      </c>
      <c r="E138" s="4">
        <v>3</v>
      </c>
      <c r="F138" s="4">
        <v>3</v>
      </c>
    </row>
    <row r="139" spans="1:6" ht="25.5" hidden="1">
      <c r="A139" s="127" t="s">
        <v>21</v>
      </c>
      <c r="B139" s="80" t="s">
        <v>108</v>
      </c>
      <c r="C139" s="82" t="s">
        <v>5</v>
      </c>
      <c r="D139" s="4">
        <v>3</v>
      </c>
      <c r="E139" s="4">
        <v>0</v>
      </c>
      <c r="F139" s="4">
        <v>3</v>
      </c>
    </row>
    <row r="140" spans="1:6" ht="12.75" hidden="1">
      <c r="A140" s="127" t="s">
        <v>21</v>
      </c>
      <c r="B140" s="83" t="s">
        <v>7</v>
      </c>
      <c r="C140" s="82"/>
      <c r="D140" s="4">
        <v>0</v>
      </c>
      <c r="E140" s="4">
        <v>0</v>
      </c>
      <c r="F140" s="4"/>
    </row>
    <row r="141" spans="1:6" ht="12.75" hidden="1">
      <c r="A141" s="127" t="s">
        <v>21</v>
      </c>
      <c r="B141" s="83" t="s">
        <v>8</v>
      </c>
      <c r="C141" s="82"/>
      <c r="D141" s="4">
        <v>4</v>
      </c>
      <c r="E141" s="4">
        <v>4</v>
      </c>
      <c r="F141" s="4">
        <v>4</v>
      </c>
    </row>
    <row r="142" spans="1:6" ht="12.75" hidden="1">
      <c r="A142" s="127" t="s">
        <v>21</v>
      </c>
      <c r="B142" s="83" t="s">
        <v>9</v>
      </c>
      <c r="C142" s="82"/>
      <c r="D142" s="4">
        <v>4</v>
      </c>
      <c r="E142" s="4"/>
      <c r="F142" s="4">
        <v>4</v>
      </c>
    </row>
    <row r="143" spans="1:6" ht="25.5" hidden="1">
      <c r="A143" s="127" t="s">
        <v>21</v>
      </c>
      <c r="B143" s="83" t="s">
        <v>109</v>
      </c>
      <c r="C143" s="82" t="s">
        <v>4</v>
      </c>
      <c r="D143" s="4">
        <v>4</v>
      </c>
      <c r="E143" s="4">
        <v>3</v>
      </c>
      <c r="F143" s="4">
        <v>4</v>
      </c>
    </row>
    <row r="144" spans="1:6" ht="25.5" hidden="1">
      <c r="A144" s="127" t="s">
        <v>21</v>
      </c>
      <c r="B144" s="83" t="s">
        <v>109</v>
      </c>
      <c r="C144" s="82" t="s">
        <v>5</v>
      </c>
      <c r="D144" s="4">
        <v>4</v>
      </c>
      <c r="E144" s="4">
        <v>0</v>
      </c>
      <c r="F144" s="4">
        <v>4</v>
      </c>
    </row>
    <row r="145" spans="1:6" ht="25.5" hidden="1">
      <c r="A145" s="127" t="s">
        <v>21</v>
      </c>
      <c r="B145" s="83" t="s">
        <v>110</v>
      </c>
      <c r="C145" s="82" t="s">
        <v>4</v>
      </c>
      <c r="D145" s="4">
        <v>2</v>
      </c>
      <c r="E145" s="4">
        <v>2</v>
      </c>
      <c r="F145" s="4">
        <v>2</v>
      </c>
    </row>
    <row r="146" spans="1:6" ht="25.5" hidden="1">
      <c r="A146" s="127" t="s">
        <v>21</v>
      </c>
      <c r="B146" s="83" t="s">
        <v>110</v>
      </c>
      <c r="C146" s="82" t="s">
        <v>5</v>
      </c>
      <c r="D146" s="4">
        <v>2</v>
      </c>
      <c r="E146" s="4">
        <v>2</v>
      </c>
      <c r="F146" s="4">
        <v>2</v>
      </c>
    </row>
    <row r="147" spans="1:6" ht="25.5" hidden="1">
      <c r="A147" s="127" t="s">
        <v>21</v>
      </c>
      <c r="B147" s="83" t="s">
        <v>111</v>
      </c>
      <c r="C147" s="82" t="s">
        <v>4</v>
      </c>
      <c r="D147" s="4">
        <v>5</v>
      </c>
      <c r="E147" s="4">
        <v>0</v>
      </c>
      <c r="F147" s="4">
        <v>5</v>
      </c>
    </row>
    <row r="148" spans="1:6" ht="25.5" hidden="1">
      <c r="A148" s="128" t="s">
        <v>21</v>
      </c>
      <c r="B148" s="83" t="s">
        <v>111</v>
      </c>
      <c r="C148" s="82" t="s">
        <v>5</v>
      </c>
      <c r="D148" s="4">
        <v>5</v>
      </c>
      <c r="E148" s="4">
        <v>0</v>
      </c>
      <c r="F148" s="4">
        <v>5</v>
      </c>
    </row>
    <row r="149" spans="1:6" ht="25.5" hidden="1">
      <c r="A149" s="126" t="s">
        <v>22</v>
      </c>
      <c r="B149" s="80" t="s">
        <v>107</v>
      </c>
      <c r="C149" s="81" t="s">
        <v>4</v>
      </c>
      <c r="D149" s="4">
        <v>2</v>
      </c>
      <c r="E149" s="4">
        <v>2</v>
      </c>
      <c r="F149" s="4">
        <v>2</v>
      </c>
    </row>
    <row r="150" spans="1:6" ht="25.5" hidden="1">
      <c r="A150" s="127" t="s">
        <v>22</v>
      </c>
      <c r="B150" s="80" t="s">
        <v>107</v>
      </c>
      <c r="C150" s="82" t="s">
        <v>5</v>
      </c>
      <c r="D150" s="4">
        <v>2</v>
      </c>
      <c r="E150" s="4">
        <v>2</v>
      </c>
      <c r="F150" s="4">
        <v>2</v>
      </c>
    </row>
    <row r="151" spans="1:6" ht="25.5" hidden="1">
      <c r="A151" s="127" t="s">
        <v>22</v>
      </c>
      <c r="B151" s="80" t="s">
        <v>108</v>
      </c>
      <c r="C151" s="82" t="s">
        <v>4</v>
      </c>
      <c r="D151" s="4">
        <v>3</v>
      </c>
      <c r="E151" s="4">
        <v>3</v>
      </c>
      <c r="F151" s="4">
        <v>3</v>
      </c>
    </row>
    <row r="152" spans="1:6" ht="25.5" hidden="1">
      <c r="A152" s="127" t="s">
        <v>22</v>
      </c>
      <c r="B152" s="80" t="s">
        <v>108</v>
      </c>
      <c r="C152" s="82" t="s">
        <v>5</v>
      </c>
      <c r="D152" s="4">
        <v>3</v>
      </c>
      <c r="E152" s="4">
        <v>0</v>
      </c>
      <c r="F152" s="4">
        <v>3</v>
      </c>
    </row>
    <row r="153" spans="1:6" ht="12.75" hidden="1">
      <c r="A153" s="127" t="s">
        <v>22</v>
      </c>
      <c r="B153" s="83" t="s">
        <v>7</v>
      </c>
      <c r="C153" s="82"/>
      <c r="D153" s="4">
        <v>0</v>
      </c>
      <c r="E153" s="4">
        <v>0</v>
      </c>
      <c r="F153" s="4"/>
    </row>
    <row r="154" spans="1:6" ht="12.75" hidden="1">
      <c r="A154" s="127" t="s">
        <v>22</v>
      </c>
      <c r="B154" s="83" t="s">
        <v>8</v>
      </c>
      <c r="C154" s="82"/>
      <c r="D154" s="4">
        <v>3</v>
      </c>
      <c r="E154" s="4">
        <v>3</v>
      </c>
      <c r="F154" s="4">
        <v>3</v>
      </c>
    </row>
    <row r="155" spans="1:6" ht="12.75" hidden="1">
      <c r="A155" s="127" t="s">
        <v>22</v>
      </c>
      <c r="B155" s="83" t="s">
        <v>9</v>
      </c>
      <c r="C155" s="82"/>
      <c r="D155" s="4">
        <v>3</v>
      </c>
      <c r="E155" s="4"/>
      <c r="F155" s="4">
        <v>3</v>
      </c>
    </row>
    <row r="156" spans="1:6" ht="25.5" hidden="1">
      <c r="A156" s="127" t="s">
        <v>22</v>
      </c>
      <c r="B156" s="83" t="s">
        <v>109</v>
      </c>
      <c r="C156" s="82" t="s">
        <v>4</v>
      </c>
      <c r="D156" s="4">
        <v>4</v>
      </c>
      <c r="E156" s="4">
        <v>4</v>
      </c>
      <c r="F156" s="4">
        <v>4</v>
      </c>
    </row>
    <row r="157" spans="1:6" ht="25.5" hidden="1">
      <c r="A157" s="127" t="s">
        <v>22</v>
      </c>
      <c r="B157" s="83" t="s">
        <v>109</v>
      </c>
      <c r="C157" s="82" t="s">
        <v>5</v>
      </c>
      <c r="D157" s="4">
        <v>4</v>
      </c>
      <c r="E157" s="4">
        <v>1</v>
      </c>
      <c r="F157" s="4">
        <v>4</v>
      </c>
    </row>
    <row r="158" spans="1:6" ht="25.5" hidden="1">
      <c r="A158" s="127" t="s">
        <v>22</v>
      </c>
      <c r="B158" s="83" t="s">
        <v>110</v>
      </c>
      <c r="C158" s="82" t="s">
        <v>4</v>
      </c>
      <c r="D158" s="4">
        <v>1</v>
      </c>
      <c r="E158" s="4">
        <v>1</v>
      </c>
      <c r="F158" s="4">
        <v>1</v>
      </c>
    </row>
    <row r="159" spans="1:6" ht="25.5" hidden="1">
      <c r="A159" s="127" t="s">
        <v>22</v>
      </c>
      <c r="B159" s="83" t="s">
        <v>110</v>
      </c>
      <c r="C159" s="82" t="s">
        <v>5</v>
      </c>
      <c r="D159" s="4">
        <v>1</v>
      </c>
      <c r="E159" s="4">
        <v>1</v>
      </c>
      <c r="F159" s="4">
        <v>1</v>
      </c>
    </row>
    <row r="160" spans="1:6" ht="25.5" hidden="1">
      <c r="A160" s="127" t="s">
        <v>22</v>
      </c>
      <c r="B160" s="83" t="s">
        <v>111</v>
      </c>
      <c r="C160" s="82" t="s">
        <v>4</v>
      </c>
      <c r="D160" s="4">
        <v>5</v>
      </c>
      <c r="E160" s="4">
        <v>5</v>
      </c>
      <c r="F160" s="4">
        <v>5</v>
      </c>
    </row>
    <row r="161" spans="1:6" ht="25.5" hidden="1">
      <c r="A161" s="128" t="s">
        <v>22</v>
      </c>
      <c r="B161" s="83" t="s">
        <v>111</v>
      </c>
      <c r="C161" s="82" t="s">
        <v>5</v>
      </c>
      <c r="D161" s="4">
        <v>5</v>
      </c>
      <c r="E161" s="4">
        <v>1</v>
      </c>
      <c r="F161" s="4">
        <v>5</v>
      </c>
    </row>
    <row r="162" spans="1:6" ht="25.5" hidden="1">
      <c r="A162" s="126" t="s">
        <v>23</v>
      </c>
      <c r="B162" s="80" t="s">
        <v>107</v>
      </c>
      <c r="C162" s="81" t="s">
        <v>4</v>
      </c>
      <c r="D162" s="4">
        <v>2</v>
      </c>
      <c r="E162" s="4">
        <v>2</v>
      </c>
      <c r="F162" s="4">
        <v>2</v>
      </c>
    </row>
    <row r="163" spans="1:6" ht="25.5" hidden="1">
      <c r="A163" s="127" t="s">
        <v>23</v>
      </c>
      <c r="B163" s="80" t="s">
        <v>107</v>
      </c>
      <c r="C163" s="82" t="s">
        <v>5</v>
      </c>
      <c r="D163" s="4">
        <v>1</v>
      </c>
      <c r="E163" s="4">
        <v>1</v>
      </c>
      <c r="F163" s="4">
        <v>2</v>
      </c>
    </row>
    <row r="164" spans="1:6" ht="25.5" hidden="1">
      <c r="A164" s="127" t="s">
        <v>23</v>
      </c>
      <c r="B164" s="80" t="s">
        <v>108</v>
      </c>
      <c r="C164" s="82" t="s">
        <v>4</v>
      </c>
      <c r="D164" s="4">
        <v>2</v>
      </c>
      <c r="E164" s="4">
        <v>2</v>
      </c>
      <c r="F164" s="4">
        <v>2</v>
      </c>
    </row>
    <row r="165" spans="1:6" ht="25.5" hidden="1">
      <c r="A165" s="127" t="s">
        <v>23</v>
      </c>
      <c r="B165" s="80" t="s">
        <v>108</v>
      </c>
      <c r="C165" s="82" t="s">
        <v>5</v>
      </c>
      <c r="D165" s="4">
        <v>3.1</v>
      </c>
      <c r="E165" s="4">
        <v>1</v>
      </c>
      <c r="F165" s="4">
        <v>2</v>
      </c>
    </row>
    <row r="166" spans="1:6" ht="12.75" hidden="1">
      <c r="A166" s="127" t="s">
        <v>23</v>
      </c>
      <c r="B166" s="83" t="s">
        <v>7</v>
      </c>
      <c r="C166" s="82"/>
      <c r="D166" s="4">
        <v>4</v>
      </c>
      <c r="E166" s="4">
        <v>2</v>
      </c>
      <c r="F166" s="4">
        <v>4</v>
      </c>
    </row>
    <row r="167" spans="1:6" ht="12.75" hidden="1">
      <c r="A167" s="127" t="s">
        <v>23</v>
      </c>
      <c r="B167" s="83" t="s">
        <v>8</v>
      </c>
      <c r="C167" s="82"/>
      <c r="D167" s="4">
        <v>6</v>
      </c>
      <c r="E167" s="4">
        <v>6</v>
      </c>
      <c r="F167" s="4">
        <v>6</v>
      </c>
    </row>
    <row r="168" spans="1:6" ht="12.75" hidden="1">
      <c r="A168" s="127" t="s">
        <v>23</v>
      </c>
      <c r="B168" s="83" t="s">
        <v>9</v>
      </c>
      <c r="C168" s="82"/>
      <c r="D168" s="4">
        <v>5</v>
      </c>
      <c r="E168" s="4"/>
      <c r="F168" s="4">
        <v>5</v>
      </c>
    </row>
    <row r="169" spans="1:6" ht="25.5" hidden="1">
      <c r="A169" s="127" t="s">
        <v>23</v>
      </c>
      <c r="B169" s="83" t="s">
        <v>109</v>
      </c>
      <c r="C169" s="82" t="s">
        <v>4</v>
      </c>
      <c r="D169" s="4">
        <v>4</v>
      </c>
      <c r="E169" s="4">
        <v>4</v>
      </c>
      <c r="F169" s="4">
        <v>4</v>
      </c>
    </row>
    <row r="170" spans="1:6" ht="25.5" hidden="1">
      <c r="A170" s="127" t="s">
        <v>23</v>
      </c>
      <c r="B170" s="83" t="s">
        <v>109</v>
      </c>
      <c r="C170" s="82" t="s">
        <v>5</v>
      </c>
      <c r="D170" s="4">
        <v>2</v>
      </c>
      <c r="E170" s="4">
        <v>2</v>
      </c>
      <c r="F170" s="4">
        <v>4</v>
      </c>
    </row>
    <row r="171" spans="1:6" ht="25.5" hidden="1">
      <c r="A171" s="127" t="s">
        <v>23</v>
      </c>
      <c r="B171" s="83" t="s">
        <v>110</v>
      </c>
      <c r="C171" s="82" t="s">
        <v>4</v>
      </c>
      <c r="D171" s="4">
        <v>2</v>
      </c>
      <c r="E171" s="4">
        <v>2</v>
      </c>
      <c r="F171" s="4">
        <v>2</v>
      </c>
    </row>
    <row r="172" spans="1:6" ht="25.5" hidden="1">
      <c r="A172" s="127" t="s">
        <v>23</v>
      </c>
      <c r="B172" s="83" t="s">
        <v>110</v>
      </c>
      <c r="C172" s="82" t="s">
        <v>5</v>
      </c>
      <c r="D172" s="4">
        <v>2</v>
      </c>
      <c r="E172" s="4">
        <v>2</v>
      </c>
      <c r="F172" s="4">
        <v>2</v>
      </c>
    </row>
    <row r="173" spans="1:6" ht="25.5" hidden="1">
      <c r="A173" s="127" t="s">
        <v>23</v>
      </c>
      <c r="B173" s="83" t="s">
        <v>111</v>
      </c>
      <c r="C173" s="82" t="s">
        <v>4</v>
      </c>
      <c r="D173" s="4">
        <v>8</v>
      </c>
      <c r="E173" s="4">
        <v>7</v>
      </c>
      <c r="F173" s="4">
        <v>7</v>
      </c>
    </row>
    <row r="174" spans="1:6" ht="25.5" hidden="1">
      <c r="A174" s="128" t="s">
        <v>23</v>
      </c>
      <c r="B174" s="83" t="s">
        <v>111</v>
      </c>
      <c r="C174" s="82" t="s">
        <v>5</v>
      </c>
      <c r="D174" s="4">
        <v>4</v>
      </c>
      <c r="E174" s="4">
        <v>0</v>
      </c>
      <c r="F174" s="4">
        <v>7</v>
      </c>
    </row>
    <row r="175" spans="1:6" ht="25.5">
      <c r="A175" s="126" t="s">
        <v>24</v>
      </c>
      <c r="B175" s="80" t="s">
        <v>107</v>
      </c>
      <c r="C175" s="81" t="s">
        <v>4</v>
      </c>
      <c r="D175" s="4">
        <v>3</v>
      </c>
      <c r="E175" s="4">
        <v>2</v>
      </c>
      <c r="F175" s="4">
        <v>3</v>
      </c>
    </row>
    <row r="176" spans="1:6" ht="25.5">
      <c r="A176" s="127" t="s">
        <v>24</v>
      </c>
      <c r="B176" s="80" t="s">
        <v>107</v>
      </c>
      <c r="C176" s="82" t="s">
        <v>5</v>
      </c>
      <c r="D176" s="4">
        <v>3</v>
      </c>
      <c r="E176" s="4">
        <v>2</v>
      </c>
      <c r="F176" s="4">
        <v>3</v>
      </c>
    </row>
    <row r="177" spans="1:6" ht="25.5">
      <c r="A177" s="127" t="s">
        <v>24</v>
      </c>
      <c r="B177" s="80" t="s">
        <v>108</v>
      </c>
      <c r="C177" s="82" t="s">
        <v>4</v>
      </c>
      <c r="D177" s="4">
        <v>2</v>
      </c>
      <c r="E177" s="4">
        <v>2</v>
      </c>
      <c r="F177" s="4">
        <v>2</v>
      </c>
    </row>
    <row r="178" spans="1:6" ht="25.5">
      <c r="A178" s="127" t="s">
        <v>24</v>
      </c>
      <c r="B178" s="80" t="s">
        <v>108</v>
      </c>
      <c r="C178" s="82" t="s">
        <v>5</v>
      </c>
      <c r="D178" s="4">
        <v>2</v>
      </c>
      <c r="E178" s="4">
        <v>2</v>
      </c>
      <c r="F178" s="4">
        <v>2</v>
      </c>
    </row>
    <row r="179" spans="1:6" ht="12.75">
      <c r="A179" s="127" t="s">
        <v>24</v>
      </c>
      <c r="B179" s="83" t="s">
        <v>7</v>
      </c>
      <c r="C179" s="82"/>
      <c r="D179" s="4">
        <v>1</v>
      </c>
      <c r="E179" s="4"/>
      <c r="F179" s="4"/>
    </row>
    <row r="180" spans="1:6" ht="12.75">
      <c r="A180" s="127" t="s">
        <v>24</v>
      </c>
      <c r="B180" s="83" t="s">
        <v>8</v>
      </c>
      <c r="C180" s="82"/>
      <c r="D180" s="4">
        <v>1</v>
      </c>
      <c r="E180" s="4"/>
      <c r="F180" s="4">
        <v>1</v>
      </c>
    </row>
    <row r="181" spans="1:6" ht="12.75">
      <c r="A181" s="127" t="s">
        <v>24</v>
      </c>
      <c r="B181" s="83" t="s">
        <v>9</v>
      </c>
      <c r="C181" s="82"/>
      <c r="D181" s="4">
        <v>1</v>
      </c>
      <c r="E181" s="4"/>
      <c r="F181" s="4">
        <v>1</v>
      </c>
    </row>
    <row r="182" spans="1:6" ht="25.5">
      <c r="A182" s="127" t="s">
        <v>24</v>
      </c>
      <c r="B182" s="83" t="s">
        <v>109</v>
      </c>
      <c r="C182" s="82" t="s">
        <v>4</v>
      </c>
      <c r="D182" s="4">
        <v>1</v>
      </c>
      <c r="E182" s="4">
        <v>1</v>
      </c>
      <c r="F182" s="4">
        <v>1</v>
      </c>
    </row>
    <row r="183" spans="1:6" ht="25.5">
      <c r="A183" s="127" t="s">
        <v>24</v>
      </c>
      <c r="B183" s="83" t="s">
        <v>109</v>
      </c>
      <c r="C183" s="82" t="s">
        <v>5</v>
      </c>
      <c r="D183" s="4">
        <v>1</v>
      </c>
      <c r="E183" s="4">
        <v>1</v>
      </c>
      <c r="F183" s="4">
        <v>1</v>
      </c>
    </row>
    <row r="184" spans="1:6" ht="25.5">
      <c r="A184" s="127" t="s">
        <v>24</v>
      </c>
      <c r="B184" s="83" t="s">
        <v>110</v>
      </c>
      <c r="C184" s="82" t="s">
        <v>4</v>
      </c>
      <c r="D184" s="4">
        <v>3</v>
      </c>
      <c r="E184" s="4">
        <v>3</v>
      </c>
      <c r="F184" s="4">
        <v>3</v>
      </c>
    </row>
    <row r="185" spans="1:6" ht="25.5">
      <c r="A185" s="127" t="s">
        <v>24</v>
      </c>
      <c r="B185" s="83" t="s">
        <v>110</v>
      </c>
      <c r="C185" s="82" t="s">
        <v>5</v>
      </c>
      <c r="D185" s="4">
        <v>3</v>
      </c>
      <c r="E185" s="4">
        <v>3</v>
      </c>
      <c r="F185" s="4">
        <v>3</v>
      </c>
    </row>
    <row r="186" spans="1:6" ht="25.5">
      <c r="A186" s="127" t="s">
        <v>24</v>
      </c>
      <c r="B186" s="83" t="s">
        <v>111</v>
      </c>
      <c r="C186" s="82" t="s">
        <v>4</v>
      </c>
      <c r="D186" s="4">
        <v>2</v>
      </c>
      <c r="E186" s="4">
        <v>2</v>
      </c>
      <c r="F186" s="4">
        <v>2</v>
      </c>
    </row>
    <row r="187" spans="1:6" ht="25.5">
      <c r="A187" s="128" t="s">
        <v>24</v>
      </c>
      <c r="B187" s="83" t="s">
        <v>111</v>
      </c>
      <c r="C187" s="82" t="s">
        <v>5</v>
      </c>
      <c r="D187" s="4">
        <v>2</v>
      </c>
      <c r="E187" s="4">
        <v>2</v>
      </c>
      <c r="F187" s="4">
        <v>2</v>
      </c>
    </row>
    <row r="188" spans="1:6" ht="25.5" hidden="1">
      <c r="A188" s="126" t="s">
        <v>25</v>
      </c>
      <c r="B188" s="80" t="s">
        <v>107</v>
      </c>
      <c r="C188" s="81" t="s">
        <v>4</v>
      </c>
      <c r="D188" s="4">
        <v>1</v>
      </c>
      <c r="E188" s="4">
        <v>1</v>
      </c>
      <c r="F188" s="4">
        <v>1</v>
      </c>
    </row>
    <row r="189" spans="1:6" ht="25.5" hidden="1">
      <c r="A189" s="127" t="s">
        <v>25</v>
      </c>
      <c r="B189" s="80" t="s">
        <v>107</v>
      </c>
      <c r="C189" s="82" t="s">
        <v>5</v>
      </c>
      <c r="D189" s="4">
        <v>1</v>
      </c>
      <c r="E189" s="4">
        <v>1</v>
      </c>
      <c r="F189" s="4">
        <v>1</v>
      </c>
    </row>
    <row r="190" spans="1:6" ht="25.5" hidden="1">
      <c r="A190" s="127" t="s">
        <v>25</v>
      </c>
      <c r="B190" s="80" t="s">
        <v>108</v>
      </c>
      <c r="C190" s="82" t="s">
        <v>4</v>
      </c>
      <c r="D190" s="4">
        <v>1</v>
      </c>
      <c r="E190" s="4">
        <v>1</v>
      </c>
      <c r="F190" s="4">
        <v>1</v>
      </c>
    </row>
    <row r="191" spans="1:6" ht="25.5" hidden="1">
      <c r="A191" s="127" t="s">
        <v>25</v>
      </c>
      <c r="B191" s="80" t="s">
        <v>108</v>
      </c>
      <c r="C191" s="82" t="s">
        <v>5</v>
      </c>
      <c r="D191" s="4">
        <v>1</v>
      </c>
      <c r="E191" s="4">
        <v>1</v>
      </c>
      <c r="F191" s="4">
        <v>1</v>
      </c>
    </row>
    <row r="192" spans="1:6" ht="12.75" hidden="1">
      <c r="A192" s="127" t="s">
        <v>25</v>
      </c>
      <c r="B192" s="83" t="s">
        <v>7</v>
      </c>
      <c r="C192" s="82"/>
      <c r="D192" s="4">
        <v>0</v>
      </c>
      <c r="E192" s="4">
        <v>0</v>
      </c>
      <c r="F192" s="4"/>
    </row>
    <row r="193" spans="1:6" ht="12.75" hidden="1">
      <c r="A193" s="127" t="s">
        <v>25</v>
      </c>
      <c r="B193" s="83" t="s">
        <v>8</v>
      </c>
      <c r="C193" s="82"/>
      <c r="D193" s="4">
        <v>2</v>
      </c>
      <c r="E193" s="4">
        <v>2</v>
      </c>
      <c r="F193" s="4">
        <v>2</v>
      </c>
    </row>
    <row r="194" spans="1:6" ht="12.75" hidden="1">
      <c r="A194" s="127" t="s">
        <v>25</v>
      </c>
      <c r="B194" s="83" t="s">
        <v>9</v>
      </c>
      <c r="C194" s="82"/>
      <c r="D194" s="4">
        <v>2</v>
      </c>
      <c r="E194" s="4"/>
      <c r="F194" s="4">
        <v>2</v>
      </c>
    </row>
    <row r="195" spans="1:6" ht="25.5" hidden="1">
      <c r="A195" s="127" t="s">
        <v>25</v>
      </c>
      <c r="B195" s="83" t="s">
        <v>109</v>
      </c>
      <c r="C195" s="82" t="s">
        <v>4</v>
      </c>
      <c r="D195" s="4">
        <v>1</v>
      </c>
      <c r="E195" s="4">
        <v>1</v>
      </c>
      <c r="F195" s="4">
        <v>1</v>
      </c>
    </row>
    <row r="196" spans="1:6" ht="25.5" hidden="1">
      <c r="A196" s="127" t="s">
        <v>25</v>
      </c>
      <c r="B196" s="83" t="s">
        <v>109</v>
      </c>
      <c r="C196" s="82" t="s">
        <v>5</v>
      </c>
      <c r="D196" s="4">
        <v>1</v>
      </c>
      <c r="E196" s="4">
        <v>0</v>
      </c>
      <c r="F196" s="4">
        <v>1</v>
      </c>
    </row>
    <row r="197" spans="1:6" ht="25.5" hidden="1">
      <c r="A197" s="127" t="s">
        <v>25</v>
      </c>
      <c r="B197" s="83" t="s">
        <v>110</v>
      </c>
      <c r="C197" s="82" t="s">
        <v>4</v>
      </c>
      <c r="D197" s="4">
        <v>1</v>
      </c>
      <c r="E197" s="4">
        <v>1</v>
      </c>
      <c r="F197" s="4">
        <v>1</v>
      </c>
    </row>
    <row r="198" spans="1:6" ht="25.5" hidden="1">
      <c r="A198" s="127" t="s">
        <v>25</v>
      </c>
      <c r="B198" s="83" t="s">
        <v>110</v>
      </c>
      <c r="C198" s="82" t="s">
        <v>5</v>
      </c>
      <c r="D198" s="4">
        <v>1</v>
      </c>
      <c r="E198" s="4">
        <v>1</v>
      </c>
      <c r="F198" s="4">
        <v>1</v>
      </c>
    </row>
    <row r="199" spans="1:6" ht="25.5" hidden="1">
      <c r="A199" s="127" t="s">
        <v>25</v>
      </c>
      <c r="B199" s="83" t="s">
        <v>111</v>
      </c>
      <c r="C199" s="82" t="s">
        <v>4</v>
      </c>
      <c r="D199" s="4">
        <v>0</v>
      </c>
      <c r="E199" s="4">
        <v>1</v>
      </c>
      <c r="F199" s="4"/>
    </row>
    <row r="200" spans="1:6" ht="25.5" hidden="1">
      <c r="A200" s="128" t="s">
        <v>25</v>
      </c>
      <c r="B200" s="83" t="s">
        <v>111</v>
      </c>
      <c r="C200" s="82" t="s">
        <v>5</v>
      </c>
      <c r="D200" s="4">
        <v>0</v>
      </c>
      <c r="E200" s="4">
        <v>1</v>
      </c>
      <c r="F200" s="4"/>
    </row>
    <row r="201" spans="1:6" ht="25.5" hidden="1">
      <c r="A201" s="126" t="s">
        <v>26</v>
      </c>
      <c r="B201" s="80" t="s">
        <v>107</v>
      </c>
      <c r="C201" s="81" t="s">
        <v>4</v>
      </c>
      <c r="D201" s="4"/>
      <c r="E201" s="4">
        <v>0</v>
      </c>
      <c r="F201" s="4"/>
    </row>
    <row r="202" spans="1:6" ht="25.5" hidden="1">
      <c r="A202" s="127" t="s">
        <v>26</v>
      </c>
      <c r="B202" s="80" t="s">
        <v>107</v>
      </c>
      <c r="C202" s="82" t="s">
        <v>5</v>
      </c>
      <c r="D202" s="4"/>
      <c r="E202" s="4">
        <v>0</v>
      </c>
      <c r="F202" s="4"/>
    </row>
    <row r="203" spans="1:6" ht="25.5" hidden="1">
      <c r="A203" s="127" t="s">
        <v>26</v>
      </c>
      <c r="B203" s="80" t="s">
        <v>108</v>
      </c>
      <c r="C203" s="82" t="s">
        <v>4</v>
      </c>
      <c r="D203" s="4">
        <v>1</v>
      </c>
      <c r="E203" s="4">
        <v>1</v>
      </c>
      <c r="F203" s="4">
        <v>1</v>
      </c>
    </row>
    <row r="204" spans="1:6" ht="25.5" hidden="1">
      <c r="A204" s="127" t="s">
        <v>26</v>
      </c>
      <c r="B204" s="80" t="s">
        <v>108</v>
      </c>
      <c r="C204" s="82" t="s">
        <v>5</v>
      </c>
      <c r="D204" s="4"/>
      <c r="E204" s="4">
        <v>0</v>
      </c>
      <c r="F204" s="4">
        <v>1</v>
      </c>
    </row>
    <row r="205" spans="1:6" ht="12.75" hidden="1">
      <c r="A205" s="127" t="s">
        <v>26</v>
      </c>
      <c r="B205" s="83" t="s">
        <v>7</v>
      </c>
      <c r="C205" s="82"/>
      <c r="D205" s="4"/>
      <c r="E205" s="4">
        <v>0</v>
      </c>
      <c r="F205" s="4"/>
    </row>
    <row r="206" spans="1:6" ht="12.75" hidden="1">
      <c r="A206" s="127" t="s">
        <v>26</v>
      </c>
      <c r="B206" s="83" t="s">
        <v>8</v>
      </c>
      <c r="C206" s="82"/>
      <c r="D206" s="4"/>
      <c r="E206" s="4">
        <v>0</v>
      </c>
      <c r="F206" s="4"/>
    </row>
    <row r="207" spans="1:6" ht="12.75" hidden="1">
      <c r="A207" s="127" t="s">
        <v>26</v>
      </c>
      <c r="B207" s="83" t="s">
        <v>9</v>
      </c>
      <c r="C207" s="82"/>
      <c r="D207" s="4"/>
      <c r="E207" s="4"/>
      <c r="F207" s="4"/>
    </row>
    <row r="208" spans="1:6" ht="25.5" hidden="1">
      <c r="A208" s="127" t="s">
        <v>26</v>
      </c>
      <c r="B208" s="83" t="s">
        <v>109</v>
      </c>
      <c r="C208" s="82" t="s">
        <v>4</v>
      </c>
      <c r="D208" s="4">
        <v>1</v>
      </c>
      <c r="E208" s="4">
        <v>1</v>
      </c>
      <c r="F208" s="4">
        <v>1</v>
      </c>
    </row>
    <row r="209" spans="1:6" ht="25.5" hidden="1">
      <c r="A209" s="127" t="s">
        <v>26</v>
      </c>
      <c r="B209" s="83" t="s">
        <v>109</v>
      </c>
      <c r="C209" s="82" t="s">
        <v>5</v>
      </c>
      <c r="D209" s="4"/>
      <c r="E209" s="4">
        <v>0</v>
      </c>
      <c r="F209" s="4">
        <v>1</v>
      </c>
    </row>
    <row r="210" spans="1:6" ht="25.5" hidden="1">
      <c r="A210" s="127" t="s">
        <v>26</v>
      </c>
      <c r="B210" s="83" t="s">
        <v>110</v>
      </c>
      <c r="C210" s="82" t="s">
        <v>4</v>
      </c>
      <c r="D210" s="4"/>
      <c r="E210" s="4">
        <v>0</v>
      </c>
      <c r="F210" s="4"/>
    </row>
    <row r="211" spans="1:6" ht="25.5" hidden="1">
      <c r="A211" s="127" t="s">
        <v>26</v>
      </c>
      <c r="B211" s="83" t="s">
        <v>110</v>
      </c>
      <c r="C211" s="82" t="s">
        <v>5</v>
      </c>
      <c r="D211" s="4"/>
      <c r="E211" s="4">
        <v>0</v>
      </c>
      <c r="F211" s="4"/>
    </row>
    <row r="212" spans="1:6" ht="25.5" hidden="1">
      <c r="A212" s="127" t="s">
        <v>26</v>
      </c>
      <c r="B212" s="83" t="s">
        <v>111</v>
      </c>
      <c r="C212" s="82" t="s">
        <v>4</v>
      </c>
      <c r="D212" s="4"/>
      <c r="E212" s="4">
        <v>0</v>
      </c>
      <c r="F212" s="4">
        <v>0</v>
      </c>
    </row>
    <row r="213" spans="1:6" ht="25.5" hidden="1">
      <c r="A213" s="128" t="s">
        <v>26</v>
      </c>
      <c r="B213" s="83" t="s">
        <v>111</v>
      </c>
      <c r="C213" s="82" t="s">
        <v>5</v>
      </c>
      <c r="D213" s="4"/>
      <c r="E213" s="4">
        <v>0</v>
      </c>
      <c r="F213" s="4"/>
    </row>
    <row r="214" spans="1:6" ht="25.5" hidden="1">
      <c r="A214" s="126" t="s">
        <v>27</v>
      </c>
      <c r="B214" s="80" t="s">
        <v>107</v>
      </c>
      <c r="C214" s="81" t="s">
        <v>4</v>
      </c>
      <c r="D214" s="4">
        <v>1</v>
      </c>
      <c r="E214" s="4">
        <v>1</v>
      </c>
      <c r="F214" s="4">
        <v>1</v>
      </c>
    </row>
    <row r="215" spans="1:6" ht="25.5" hidden="1">
      <c r="A215" s="127" t="s">
        <v>27</v>
      </c>
      <c r="B215" s="80" t="s">
        <v>107</v>
      </c>
      <c r="C215" s="82" t="s">
        <v>5</v>
      </c>
      <c r="D215" s="4">
        <v>1</v>
      </c>
      <c r="E215" s="4">
        <v>1</v>
      </c>
      <c r="F215" s="4">
        <v>1</v>
      </c>
    </row>
    <row r="216" spans="1:6" ht="25.5" hidden="1">
      <c r="A216" s="127" t="s">
        <v>27</v>
      </c>
      <c r="B216" s="80" t="s">
        <v>108</v>
      </c>
      <c r="C216" s="82" t="s">
        <v>4</v>
      </c>
      <c r="D216" s="4">
        <v>1</v>
      </c>
      <c r="E216" s="4">
        <v>1</v>
      </c>
      <c r="F216" s="4">
        <v>1</v>
      </c>
    </row>
    <row r="217" spans="1:6" ht="25.5" hidden="1">
      <c r="A217" s="127" t="s">
        <v>27</v>
      </c>
      <c r="B217" s="80" t="s">
        <v>108</v>
      </c>
      <c r="C217" s="82" t="s">
        <v>5</v>
      </c>
      <c r="D217" s="4">
        <v>1</v>
      </c>
      <c r="E217" s="4">
        <v>1</v>
      </c>
      <c r="F217" s="4">
        <v>1</v>
      </c>
    </row>
    <row r="218" spans="1:6" ht="12.75" hidden="1">
      <c r="A218" s="127" t="s">
        <v>27</v>
      </c>
      <c r="B218" s="83" t="s">
        <v>7</v>
      </c>
      <c r="C218" s="82"/>
      <c r="D218" s="4">
        <v>5</v>
      </c>
      <c r="E218" s="4">
        <v>5</v>
      </c>
      <c r="F218" s="4">
        <v>5</v>
      </c>
    </row>
    <row r="219" spans="1:6" ht="12.75" hidden="1">
      <c r="A219" s="127" t="s">
        <v>27</v>
      </c>
      <c r="B219" s="83" t="s">
        <v>8</v>
      </c>
      <c r="C219" s="82"/>
      <c r="D219" s="4">
        <v>1</v>
      </c>
      <c r="E219" s="4">
        <v>1</v>
      </c>
      <c r="F219" s="4">
        <v>1</v>
      </c>
    </row>
    <row r="220" spans="1:6" ht="12.75" hidden="1">
      <c r="A220" s="127" t="s">
        <v>27</v>
      </c>
      <c r="B220" s="83" t="s">
        <v>9</v>
      </c>
      <c r="C220" s="82"/>
      <c r="D220" s="4">
        <v>1</v>
      </c>
      <c r="E220" s="4"/>
      <c r="F220" s="4">
        <v>1</v>
      </c>
    </row>
    <row r="221" spans="1:6" ht="25.5" hidden="1">
      <c r="A221" s="127" t="s">
        <v>27</v>
      </c>
      <c r="B221" s="83" t="s">
        <v>109</v>
      </c>
      <c r="C221" s="82" t="s">
        <v>4</v>
      </c>
      <c r="D221" s="4">
        <v>1</v>
      </c>
      <c r="E221" s="4">
        <v>1</v>
      </c>
      <c r="F221" s="4">
        <v>1</v>
      </c>
    </row>
    <row r="222" spans="1:6" ht="25.5" hidden="1">
      <c r="A222" s="127" t="s">
        <v>27</v>
      </c>
      <c r="B222" s="83" t="s">
        <v>109</v>
      </c>
      <c r="C222" s="82" t="s">
        <v>5</v>
      </c>
      <c r="D222" s="4">
        <v>1</v>
      </c>
      <c r="E222" s="4">
        <v>1</v>
      </c>
      <c r="F222" s="4">
        <v>1</v>
      </c>
    </row>
    <row r="223" spans="1:6" ht="25.5" hidden="1">
      <c r="A223" s="127" t="s">
        <v>27</v>
      </c>
      <c r="B223" s="83" t="s">
        <v>110</v>
      </c>
      <c r="C223" s="82" t="s">
        <v>4</v>
      </c>
      <c r="D223" s="4">
        <v>1</v>
      </c>
      <c r="E223" s="4">
        <v>1</v>
      </c>
      <c r="F223" s="4">
        <v>1</v>
      </c>
    </row>
    <row r="224" spans="1:6" ht="25.5" hidden="1">
      <c r="A224" s="127" t="s">
        <v>27</v>
      </c>
      <c r="B224" s="83" t="s">
        <v>110</v>
      </c>
      <c r="C224" s="82" t="s">
        <v>5</v>
      </c>
      <c r="D224" s="4">
        <v>1</v>
      </c>
      <c r="E224" s="4">
        <v>1</v>
      </c>
      <c r="F224" s="4">
        <v>1</v>
      </c>
    </row>
    <row r="225" spans="1:6" ht="25.5" hidden="1">
      <c r="A225" s="127" t="s">
        <v>27</v>
      </c>
      <c r="B225" s="83" t="s">
        <v>111</v>
      </c>
      <c r="C225" s="82" t="s">
        <v>4</v>
      </c>
      <c r="D225" s="4">
        <v>0</v>
      </c>
      <c r="E225" s="4">
        <v>0</v>
      </c>
      <c r="F225" s="4"/>
    </row>
    <row r="226" spans="1:6" ht="25.5" hidden="1">
      <c r="A226" s="128" t="s">
        <v>27</v>
      </c>
      <c r="B226" s="83" t="s">
        <v>111</v>
      </c>
      <c r="C226" s="82" t="s">
        <v>5</v>
      </c>
      <c r="D226" s="4">
        <v>0</v>
      </c>
      <c r="E226" s="4">
        <v>0</v>
      </c>
      <c r="F226" s="4"/>
    </row>
    <row r="227" spans="1:6" ht="25.5" hidden="1">
      <c r="A227" s="126" t="s">
        <v>28</v>
      </c>
      <c r="B227" s="80" t="s">
        <v>107</v>
      </c>
      <c r="C227" s="81" t="s">
        <v>4</v>
      </c>
      <c r="D227" s="4">
        <v>1</v>
      </c>
      <c r="E227" s="4"/>
      <c r="F227" s="4">
        <v>1</v>
      </c>
    </row>
    <row r="228" spans="1:6" ht="25.5" hidden="1">
      <c r="A228" s="127" t="s">
        <v>28</v>
      </c>
      <c r="B228" s="80" t="s">
        <v>107</v>
      </c>
      <c r="C228" s="82" t="s">
        <v>5</v>
      </c>
      <c r="D228" s="4">
        <v>1</v>
      </c>
      <c r="E228" s="4"/>
      <c r="F228" s="4">
        <v>1</v>
      </c>
    </row>
    <row r="229" spans="1:6" ht="25.5" hidden="1">
      <c r="A229" s="127" t="s">
        <v>28</v>
      </c>
      <c r="B229" s="80" t="s">
        <v>108</v>
      </c>
      <c r="C229" s="82" t="s">
        <v>4</v>
      </c>
      <c r="D229" s="4">
        <v>1</v>
      </c>
      <c r="E229" s="4"/>
      <c r="F229" s="4">
        <v>1</v>
      </c>
    </row>
    <row r="230" spans="1:6" ht="25.5" hidden="1">
      <c r="A230" s="127" t="s">
        <v>28</v>
      </c>
      <c r="B230" s="80" t="s">
        <v>108</v>
      </c>
      <c r="C230" s="82" t="s">
        <v>5</v>
      </c>
      <c r="D230" s="4">
        <v>1</v>
      </c>
      <c r="E230" s="4"/>
      <c r="F230" s="4">
        <v>1</v>
      </c>
    </row>
    <row r="231" spans="1:6" ht="12.75" hidden="1">
      <c r="A231" s="127" t="s">
        <v>28</v>
      </c>
      <c r="B231" s="83" t="s">
        <v>7</v>
      </c>
      <c r="C231" s="82"/>
      <c r="D231" s="4">
        <v>5</v>
      </c>
      <c r="E231" s="4"/>
      <c r="F231" s="4">
        <v>5</v>
      </c>
    </row>
    <row r="232" spans="1:6" ht="12.75" hidden="1">
      <c r="A232" s="127" t="s">
        <v>28</v>
      </c>
      <c r="B232" s="83" t="s">
        <v>8</v>
      </c>
      <c r="C232" s="82"/>
      <c r="D232" s="4">
        <v>1</v>
      </c>
      <c r="E232" s="4"/>
      <c r="F232" s="4">
        <v>1</v>
      </c>
    </row>
    <row r="233" spans="1:6" ht="12.75" hidden="1">
      <c r="A233" s="127" t="s">
        <v>28</v>
      </c>
      <c r="B233" s="83" t="s">
        <v>9</v>
      </c>
      <c r="C233" s="82"/>
      <c r="D233" s="4">
        <v>1</v>
      </c>
      <c r="E233" s="4">
        <v>0</v>
      </c>
      <c r="F233" s="4">
        <v>1</v>
      </c>
    </row>
    <row r="234" spans="1:6" ht="25.5" hidden="1">
      <c r="A234" s="127" t="s">
        <v>28</v>
      </c>
      <c r="B234" s="83" t="s">
        <v>109</v>
      </c>
      <c r="C234" s="82" t="s">
        <v>4</v>
      </c>
      <c r="D234" s="4">
        <v>1</v>
      </c>
      <c r="E234" s="4">
        <v>1</v>
      </c>
      <c r="F234" s="4">
        <v>1</v>
      </c>
    </row>
    <row r="235" spans="1:6" ht="25.5" hidden="1">
      <c r="A235" s="127" t="s">
        <v>28</v>
      </c>
      <c r="B235" s="83" t="s">
        <v>109</v>
      </c>
      <c r="C235" s="82" t="s">
        <v>5</v>
      </c>
      <c r="D235" s="4">
        <v>1</v>
      </c>
      <c r="E235" s="4">
        <v>1</v>
      </c>
      <c r="F235" s="4">
        <v>1</v>
      </c>
    </row>
    <row r="236" spans="1:6" ht="25.5" hidden="1">
      <c r="A236" s="127" t="s">
        <v>28</v>
      </c>
      <c r="B236" s="83" t="s">
        <v>110</v>
      </c>
      <c r="C236" s="82" t="s">
        <v>4</v>
      </c>
      <c r="D236" s="4">
        <v>0</v>
      </c>
      <c r="E236" s="4">
        <v>0</v>
      </c>
      <c r="F236" s="4"/>
    </row>
    <row r="237" spans="1:6" ht="25.5" hidden="1">
      <c r="A237" s="127" t="s">
        <v>28</v>
      </c>
      <c r="B237" s="83" t="s">
        <v>110</v>
      </c>
      <c r="C237" s="82" t="s">
        <v>5</v>
      </c>
      <c r="D237" s="4">
        <v>0</v>
      </c>
      <c r="E237" s="4">
        <v>0</v>
      </c>
      <c r="F237" s="4"/>
    </row>
    <row r="238" spans="1:6" ht="25.5" hidden="1">
      <c r="A238" s="127" t="s">
        <v>28</v>
      </c>
      <c r="B238" s="83" t="s">
        <v>111</v>
      </c>
      <c r="C238" s="82" t="s">
        <v>4</v>
      </c>
      <c r="D238" s="4">
        <v>0</v>
      </c>
      <c r="E238" s="4">
        <v>5</v>
      </c>
      <c r="F238" s="4">
        <v>4</v>
      </c>
    </row>
    <row r="239" spans="1:6" ht="25.5" hidden="1">
      <c r="A239" s="128" t="s">
        <v>28</v>
      </c>
      <c r="B239" s="83" t="s">
        <v>111</v>
      </c>
      <c r="C239" s="82" t="s">
        <v>5</v>
      </c>
      <c r="D239" s="4">
        <v>0</v>
      </c>
      <c r="E239" s="4">
        <v>5</v>
      </c>
      <c r="F239" s="4">
        <v>4</v>
      </c>
    </row>
    <row r="240" spans="1:6" ht="25.5" hidden="1">
      <c r="A240" s="126" t="s">
        <v>29</v>
      </c>
      <c r="B240" s="80" t="s">
        <v>107</v>
      </c>
      <c r="C240" s="81" t="s">
        <v>4</v>
      </c>
      <c r="D240" s="4">
        <v>1</v>
      </c>
      <c r="E240" s="4"/>
      <c r="F240" s="4">
        <v>1</v>
      </c>
    </row>
    <row r="241" spans="1:6" ht="25.5" hidden="1">
      <c r="A241" s="127" t="s">
        <v>29</v>
      </c>
      <c r="B241" s="80" t="s">
        <v>107</v>
      </c>
      <c r="C241" s="82" t="s">
        <v>5</v>
      </c>
      <c r="D241" s="4">
        <v>1</v>
      </c>
      <c r="E241" s="4">
        <v>1</v>
      </c>
      <c r="F241" s="4">
        <v>1</v>
      </c>
    </row>
    <row r="242" spans="1:6" ht="25.5" hidden="1">
      <c r="A242" s="127" t="s">
        <v>29</v>
      </c>
      <c r="B242" s="80" t="s">
        <v>108</v>
      </c>
      <c r="C242" s="82" t="s">
        <v>4</v>
      </c>
      <c r="D242" s="4">
        <v>1</v>
      </c>
      <c r="E242" s="4">
        <v>1</v>
      </c>
      <c r="F242" s="4">
        <v>1</v>
      </c>
    </row>
    <row r="243" spans="1:6" ht="25.5" hidden="1">
      <c r="A243" s="127" t="s">
        <v>29</v>
      </c>
      <c r="B243" s="80" t="s">
        <v>108</v>
      </c>
      <c r="C243" s="82" t="s">
        <v>5</v>
      </c>
      <c r="D243" s="4">
        <v>1</v>
      </c>
      <c r="E243" s="4">
        <v>1</v>
      </c>
      <c r="F243" s="4">
        <v>1</v>
      </c>
    </row>
    <row r="244" spans="1:6" ht="12.75" hidden="1">
      <c r="A244" s="127" t="s">
        <v>29</v>
      </c>
      <c r="B244" s="83" t="s">
        <v>7</v>
      </c>
      <c r="C244" s="82"/>
      <c r="D244" s="4">
        <v>0</v>
      </c>
      <c r="E244" s="4"/>
      <c r="F244" s="4"/>
    </row>
    <row r="245" spans="1:6" ht="12.75" hidden="1">
      <c r="A245" s="127" t="s">
        <v>29</v>
      </c>
      <c r="B245" s="83" t="s">
        <v>8</v>
      </c>
      <c r="C245" s="82"/>
      <c r="D245" s="4">
        <v>1</v>
      </c>
      <c r="E245" s="4">
        <v>1</v>
      </c>
      <c r="F245" s="4"/>
    </row>
    <row r="246" spans="1:6" ht="12.75" hidden="1">
      <c r="A246" s="127" t="s">
        <v>29</v>
      </c>
      <c r="B246" s="83" t="s">
        <v>9</v>
      </c>
      <c r="C246" s="82"/>
      <c r="D246" s="4">
        <v>1</v>
      </c>
      <c r="E246" s="4"/>
      <c r="F246" s="4"/>
    </row>
    <row r="247" spans="1:6" ht="25.5" hidden="1">
      <c r="A247" s="127" t="s">
        <v>29</v>
      </c>
      <c r="B247" s="83" t="s">
        <v>109</v>
      </c>
      <c r="C247" s="82" t="s">
        <v>4</v>
      </c>
      <c r="D247" s="4">
        <v>4</v>
      </c>
      <c r="E247" s="4">
        <v>3</v>
      </c>
      <c r="F247" s="4">
        <v>4</v>
      </c>
    </row>
    <row r="248" spans="1:6" ht="25.5" hidden="1">
      <c r="A248" s="127" t="s">
        <v>29</v>
      </c>
      <c r="B248" s="83" t="s">
        <v>109</v>
      </c>
      <c r="C248" s="82" t="s">
        <v>5</v>
      </c>
      <c r="D248" s="4">
        <v>4</v>
      </c>
      <c r="E248" s="4">
        <v>1</v>
      </c>
      <c r="F248" s="4">
        <v>4</v>
      </c>
    </row>
    <row r="249" spans="1:6" ht="25.5" hidden="1">
      <c r="A249" s="127" t="s">
        <v>29</v>
      </c>
      <c r="B249" s="83" t="s">
        <v>110</v>
      </c>
      <c r="C249" s="82" t="s">
        <v>4</v>
      </c>
      <c r="D249" s="4">
        <v>0</v>
      </c>
      <c r="E249" s="4"/>
      <c r="F249" s="4"/>
    </row>
    <row r="250" spans="1:6" ht="25.5" hidden="1">
      <c r="A250" s="127" t="s">
        <v>29</v>
      </c>
      <c r="B250" s="83" t="s">
        <v>110</v>
      </c>
      <c r="C250" s="82" t="s">
        <v>5</v>
      </c>
      <c r="D250" s="4">
        <v>0</v>
      </c>
      <c r="E250" s="4"/>
      <c r="F250" s="4"/>
    </row>
    <row r="251" spans="1:6" ht="25.5" hidden="1">
      <c r="A251" s="127" t="s">
        <v>29</v>
      </c>
      <c r="B251" s="83" t="s">
        <v>111</v>
      </c>
      <c r="C251" s="82" t="s">
        <v>4</v>
      </c>
      <c r="D251" s="4">
        <v>0</v>
      </c>
      <c r="E251" s="4"/>
      <c r="F251" s="4"/>
    </row>
    <row r="252" spans="1:6" ht="25.5" hidden="1">
      <c r="A252" s="128" t="s">
        <v>29</v>
      </c>
      <c r="B252" s="83" t="s">
        <v>111</v>
      </c>
      <c r="C252" s="82" t="s">
        <v>5</v>
      </c>
      <c r="D252" s="4">
        <v>0</v>
      </c>
      <c r="E252" s="4"/>
      <c r="F252" s="4"/>
    </row>
    <row r="253" spans="1:6" ht="25.5" hidden="1">
      <c r="A253" s="126" t="s">
        <v>30</v>
      </c>
      <c r="B253" s="80" t="s">
        <v>107</v>
      </c>
      <c r="C253" s="81" t="s">
        <v>4</v>
      </c>
      <c r="D253" s="4">
        <v>1</v>
      </c>
      <c r="E253" s="4"/>
      <c r="F253" s="4">
        <v>1</v>
      </c>
    </row>
    <row r="254" spans="1:6" ht="25.5" hidden="1">
      <c r="A254" s="127" t="s">
        <v>30</v>
      </c>
      <c r="B254" s="80" t="s">
        <v>107</v>
      </c>
      <c r="C254" s="82" t="s">
        <v>5</v>
      </c>
      <c r="D254" s="4">
        <v>1</v>
      </c>
      <c r="E254" s="4"/>
      <c r="F254" s="4">
        <v>1</v>
      </c>
    </row>
    <row r="255" spans="1:6" ht="25.5" hidden="1">
      <c r="A255" s="127" t="s">
        <v>30</v>
      </c>
      <c r="B255" s="80" t="s">
        <v>108</v>
      </c>
      <c r="C255" s="82" t="s">
        <v>4</v>
      </c>
      <c r="D255" s="4">
        <v>1</v>
      </c>
      <c r="E255" s="4"/>
      <c r="F255" s="4">
        <v>1</v>
      </c>
    </row>
    <row r="256" spans="1:6" ht="25.5" hidden="1">
      <c r="A256" s="127" t="s">
        <v>30</v>
      </c>
      <c r="B256" s="80" t="s">
        <v>108</v>
      </c>
      <c r="C256" s="82" t="s">
        <v>5</v>
      </c>
      <c r="D256" s="4">
        <v>1</v>
      </c>
      <c r="E256" s="4"/>
      <c r="F256" s="4">
        <v>1</v>
      </c>
    </row>
    <row r="257" spans="1:6" ht="12.75" hidden="1">
      <c r="A257" s="127" t="s">
        <v>30</v>
      </c>
      <c r="B257" s="83" t="s">
        <v>7</v>
      </c>
      <c r="C257" s="82"/>
      <c r="D257" s="4">
        <v>0</v>
      </c>
      <c r="E257" s="4"/>
      <c r="F257" s="4">
        <v>1</v>
      </c>
    </row>
    <row r="258" spans="1:6" ht="12.75" hidden="1">
      <c r="A258" s="127" t="s">
        <v>30</v>
      </c>
      <c r="B258" s="83" t="s">
        <v>8</v>
      </c>
      <c r="C258" s="82"/>
      <c r="D258" s="4">
        <v>1</v>
      </c>
      <c r="E258" s="4"/>
      <c r="F258" s="4">
        <v>1</v>
      </c>
    </row>
    <row r="259" spans="1:6" ht="12.75" hidden="1">
      <c r="A259" s="127" t="s">
        <v>30</v>
      </c>
      <c r="B259" s="83" t="s">
        <v>9</v>
      </c>
      <c r="C259" s="82"/>
      <c r="D259" s="4">
        <v>1</v>
      </c>
      <c r="E259" s="4"/>
      <c r="F259" s="4">
        <v>1</v>
      </c>
    </row>
    <row r="260" spans="1:6" ht="25.5" hidden="1">
      <c r="A260" s="127" t="s">
        <v>30</v>
      </c>
      <c r="B260" s="83" t="s">
        <v>109</v>
      </c>
      <c r="C260" s="82" t="s">
        <v>4</v>
      </c>
      <c r="D260" s="4">
        <v>2</v>
      </c>
      <c r="E260" s="4">
        <v>2</v>
      </c>
      <c r="F260" s="4">
        <v>2</v>
      </c>
    </row>
    <row r="261" spans="1:6" ht="25.5" hidden="1">
      <c r="A261" s="127" t="s">
        <v>30</v>
      </c>
      <c r="B261" s="83" t="s">
        <v>109</v>
      </c>
      <c r="C261" s="82" t="s">
        <v>5</v>
      </c>
      <c r="D261" s="4">
        <v>2</v>
      </c>
      <c r="E261" s="4">
        <v>2</v>
      </c>
      <c r="F261" s="4">
        <v>2</v>
      </c>
    </row>
    <row r="262" spans="1:6" ht="25.5" hidden="1">
      <c r="A262" s="127" t="s">
        <v>30</v>
      </c>
      <c r="B262" s="83" t="s">
        <v>110</v>
      </c>
      <c r="C262" s="82" t="s">
        <v>4</v>
      </c>
      <c r="D262" s="4">
        <v>1</v>
      </c>
      <c r="E262" s="4">
        <v>1</v>
      </c>
      <c r="F262" s="4">
        <v>1</v>
      </c>
    </row>
    <row r="263" spans="1:6" ht="25.5" hidden="1">
      <c r="A263" s="127" t="s">
        <v>30</v>
      </c>
      <c r="B263" s="83" t="s">
        <v>110</v>
      </c>
      <c r="C263" s="82" t="s">
        <v>5</v>
      </c>
      <c r="D263" s="4">
        <v>1</v>
      </c>
      <c r="E263" s="4">
        <v>1</v>
      </c>
      <c r="F263" s="4">
        <v>1</v>
      </c>
    </row>
    <row r="264" spans="1:6" ht="25.5" hidden="1">
      <c r="A264" s="127" t="s">
        <v>30</v>
      </c>
      <c r="B264" s="83" t="s">
        <v>111</v>
      </c>
      <c r="C264" s="82" t="s">
        <v>4</v>
      </c>
      <c r="D264" s="4">
        <v>3</v>
      </c>
      <c r="E264" s="4">
        <v>3</v>
      </c>
      <c r="F264" s="4">
        <v>3</v>
      </c>
    </row>
    <row r="265" spans="1:6" ht="25.5" hidden="1">
      <c r="A265" s="128" t="s">
        <v>30</v>
      </c>
      <c r="B265" s="83" t="s">
        <v>111</v>
      </c>
      <c r="C265" s="82" t="s">
        <v>5</v>
      </c>
      <c r="D265" s="4">
        <v>3</v>
      </c>
      <c r="E265" s="4">
        <v>3</v>
      </c>
      <c r="F265" s="4">
        <v>3</v>
      </c>
    </row>
    <row r="266" spans="1:6" ht="25.5" hidden="1">
      <c r="A266" s="126" t="s">
        <v>31</v>
      </c>
      <c r="B266" s="80" t="s">
        <v>107</v>
      </c>
      <c r="C266" s="81" t="s">
        <v>4</v>
      </c>
      <c r="D266" s="4">
        <v>0</v>
      </c>
      <c r="E266" s="4"/>
      <c r="F266" s="4"/>
    </row>
    <row r="267" spans="1:6" ht="25.5" hidden="1">
      <c r="A267" s="127" t="s">
        <v>31</v>
      </c>
      <c r="B267" s="80" t="s">
        <v>107</v>
      </c>
      <c r="C267" s="82" t="s">
        <v>5</v>
      </c>
      <c r="D267" s="4">
        <v>0</v>
      </c>
      <c r="E267" s="4"/>
      <c r="F267" s="4"/>
    </row>
    <row r="268" spans="1:6" ht="25.5" hidden="1">
      <c r="A268" s="127" t="s">
        <v>31</v>
      </c>
      <c r="B268" s="80" t="s">
        <v>108</v>
      </c>
      <c r="C268" s="82" t="s">
        <v>4</v>
      </c>
      <c r="D268" s="4">
        <v>2</v>
      </c>
      <c r="E268" s="4">
        <v>2</v>
      </c>
      <c r="F268" s="4">
        <v>2</v>
      </c>
    </row>
    <row r="269" spans="1:6" ht="25.5" hidden="1">
      <c r="A269" s="127" t="s">
        <v>31</v>
      </c>
      <c r="B269" s="80" t="s">
        <v>108</v>
      </c>
      <c r="C269" s="82" t="s">
        <v>5</v>
      </c>
      <c r="D269" s="4">
        <v>2</v>
      </c>
      <c r="E269" s="4"/>
      <c r="F269" s="4">
        <v>2</v>
      </c>
    </row>
    <row r="270" spans="1:6" ht="12.75" hidden="1">
      <c r="A270" s="127" t="s">
        <v>31</v>
      </c>
      <c r="B270" s="83" t="s">
        <v>7</v>
      </c>
      <c r="C270" s="82"/>
      <c r="D270" s="4">
        <v>0</v>
      </c>
      <c r="E270" s="4"/>
      <c r="F270" s="4"/>
    </row>
    <row r="271" spans="1:6" ht="12.75" hidden="1">
      <c r="A271" s="127" t="s">
        <v>31</v>
      </c>
      <c r="B271" s="83" t="s">
        <v>8</v>
      </c>
      <c r="C271" s="82"/>
      <c r="D271" s="4">
        <v>0</v>
      </c>
      <c r="E271" s="4"/>
      <c r="F271" s="4"/>
    </row>
    <row r="272" spans="1:6" ht="12.75" hidden="1">
      <c r="A272" s="127" t="s">
        <v>31</v>
      </c>
      <c r="B272" s="83" t="s">
        <v>9</v>
      </c>
      <c r="C272" s="82"/>
      <c r="D272" s="4">
        <v>0</v>
      </c>
      <c r="E272" s="4"/>
      <c r="F272" s="4"/>
    </row>
    <row r="273" spans="1:6" ht="25.5" hidden="1">
      <c r="A273" s="127" t="s">
        <v>31</v>
      </c>
      <c r="B273" s="83" t="s">
        <v>109</v>
      </c>
      <c r="C273" s="82" t="s">
        <v>4</v>
      </c>
      <c r="D273" s="4">
        <v>0</v>
      </c>
      <c r="E273" s="4"/>
      <c r="F273" s="4"/>
    </row>
    <row r="274" spans="1:6" ht="25.5" hidden="1">
      <c r="A274" s="127" t="s">
        <v>31</v>
      </c>
      <c r="B274" s="83" t="s">
        <v>109</v>
      </c>
      <c r="C274" s="82" t="s">
        <v>5</v>
      </c>
      <c r="D274" s="4">
        <v>0</v>
      </c>
      <c r="E274" s="4"/>
      <c r="F274" s="4"/>
    </row>
    <row r="275" spans="1:6" ht="25.5" hidden="1">
      <c r="A275" s="127" t="s">
        <v>31</v>
      </c>
      <c r="B275" s="83" t="s">
        <v>110</v>
      </c>
      <c r="C275" s="82" t="s">
        <v>4</v>
      </c>
      <c r="D275" s="4">
        <v>0</v>
      </c>
      <c r="E275" s="4"/>
      <c r="F275" s="4"/>
    </row>
    <row r="276" spans="1:6" ht="25.5" hidden="1">
      <c r="A276" s="127" t="s">
        <v>31</v>
      </c>
      <c r="B276" s="83" t="s">
        <v>110</v>
      </c>
      <c r="C276" s="82" t="s">
        <v>5</v>
      </c>
      <c r="D276" s="4">
        <v>0</v>
      </c>
      <c r="E276" s="4"/>
      <c r="F276" s="4"/>
    </row>
    <row r="277" spans="1:6" ht="25.5" hidden="1">
      <c r="A277" s="127" t="s">
        <v>31</v>
      </c>
      <c r="B277" s="83" t="s">
        <v>111</v>
      </c>
      <c r="C277" s="82" t="s">
        <v>4</v>
      </c>
      <c r="D277" s="4">
        <v>2</v>
      </c>
      <c r="E277" s="4">
        <v>2</v>
      </c>
      <c r="F277" s="4">
        <v>2</v>
      </c>
    </row>
    <row r="278" spans="1:6" ht="25.5" hidden="1">
      <c r="A278" s="128" t="s">
        <v>31</v>
      </c>
      <c r="B278" s="83" t="s">
        <v>111</v>
      </c>
      <c r="C278" s="82" t="s">
        <v>5</v>
      </c>
      <c r="D278" s="4">
        <v>2</v>
      </c>
      <c r="E278" s="4"/>
      <c r="F278" s="4">
        <v>2</v>
      </c>
    </row>
    <row r="279" spans="1:6" ht="25.5" hidden="1">
      <c r="A279" s="126" t="s">
        <v>32</v>
      </c>
      <c r="B279" s="80" t="s">
        <v>107</v>
      </c>
      <c r="C279" s="81" t="s">
        <v>4</v>
      </c>
      <c r="D279" s="4">
        <v>5</v>
      </c>
      <c r="E279" s="4">
        <v>5</v>
      </c>
      <c r="F279" s="4">
        <v>5</v>
      </c>
    </row>
    <row r="280" spans="1:6" ht="25.5" hidden="1">
      <c r="A280" s="127" t="s">
        <v>32</v>
      </c>
      <c r="B280" s="80" t="s">
        <v>107</v>
      </c>
      <c r="C280" s="82" t="s">
        <v>5</v>
      </c>
      <c r="D280" s="4">
        <v>5</v>
      </c>
      <c r="E280" s="4">
        <v>5</v>
      </c>
      <c r="F280" s="4">
        <v>5</v>
      </c>
    </row>
    <row r="281" spans="1:6" ht="25.5" hidden="1">
      <c r="A281" s="127" t="s">
        <v>32</v>
      </c>
      <c r="B281" s="80" t="s">
        <v>108</v>
      </c>
      <c r="C281" s="82" t="s">
        <v>4</v>
      </c>
      <c r="D281" s="4">
        <v>6</v>
      </c>
      <c r="E281" s="4">
        <v>6</v>
      </c>
      <c r="F281" s="4">
        <v>6</v>
      </c>
    </row>
    <row r="282" spans="1:6" ht="25.5" hidden="1">
      <c r="A282" s="127" t="s">
        <v>32</v>
      </c>
      <c r="B282" s="80" t="s">
        <v>108</v>
      </c>
      <c r="C282" s="82" t="s">
        <v>5</v>
      </c>
      <c r="D282" s="4">
        <v>6</v>
      </c>
      <c r="E282" s="4">
        <v>6</v>
      </c>
      <c r="F282" s="4">
        <v>6</v>
      </c>
    </row>
    <row r="283" spans="1:6" ht="12.75" hidden="1">
      <c r="A283" s="127" t="s">
        <v>32</v>
      </c>
      <c r="B283" s="83" t="s">
        <v>7</v>
      </c>
      <c r="C283" s="82"/>
      <c r="D283" s="4">
        <v>1</v>
      </c>
      <c r="E283" s="4">
        <v>0</v>
      </c>
      <c r="F283" s="4"/>
    </row>
    <row r="284" spans="1:6" ht="12.75" hidden="1">
      <c r="A284" s="127" t="s">
        <v>32</v>
      </c>
      <c r="B284" s="83" t="s">
        <v>8</v>
      </c>
      <c r="C284" s="82"/>
      <c r="D284" s="4">
        <v>8</v>
      </c>
      <c r="E284" s="4">
        <v>8</v>
      </c>
      <c r="F284" s="4">
        <v>8</v>
      </c>
    </row>
    <row r="285" spans="1:6" ht="12.75" hidden="1">
      <c r="A285" s="127" t="s">
        <v>32</v>
      </c>
      <c r="B285" s="83" t="s">
        <v>9</v>
      </c>
      <c r="C285" s="82"/>
      <c r="D285" s="4">
        <v>8</v>
      </c>
      <c r="E285" s="4"/>
      <c r="F285" s="4">
        <v>8</v>
      </c>
    </row>
    <row r="286" spans="1:6" ht="25.5" hidden="1">
      <c r="A286" s="127" t="s">
        <v>32</v>
      </c>
      <c r="B286" s="83" t="s">
        <v>109</v>
      </c>
      <c r="C286" s="82" t="s">
        <v>4</v>
      </c>
      <c r="D286" s="4">
        <v>7</v>
      </c>
      <c r="E286" s="4">
        <v>7</v>
      </c>
      <c r="F286" s="4">
        <v>7</v>
      </c>
    </row>
    <row r="287" spans="1:6" ht="25.5" hidden="1">
      <c r="A287" s="127" t="s">
        <v>32</v>
      </c>
      <c r="B287" s="83" t="s">
        <v>109</v>
      </c>
      <c r="C287" s="82" t="s">
        <v>5</v>
      </c>
      <c r="D287" s="4">
        <v>7</v>
      </c>
      <c r="E287" s="4">
        <v>7</v>
      </c>
      <c r="F287" s="4">
        <v>7</v>
      </c>
    </row>
    <row r="288" spans="1:6" ht="25.5" hidden="1">
      <c r="A288" s="127" t="s">
        <v>32</v>
      </c>
      <c r="B288" s="83" t="s">
        <v>110</v>
      </c>
      <c r="C288" s="82" t="s">
        <v>4</v>
      </c>
      <c r="D288" s="4">
        <v>4</v>
      </c>
      <c r="E288" s="4">
        <v>4</v>
      </c>
      <c r="F288" s="4">
        <v>4</v>
      </c>
    </row>
    <row r="289" spans="1:6" ht="25.5" hidden="1">
      <c r="A289" s="127" t="s">
        <v>32</v>
      </c>
      <c r="B289" s="83" t="s">
        <v>110</v>
      </c>
      <c r="C289" s="82" t="s">
        <v>5</v>
      </c>
      <c r="D289" s="4">
        <v>4</v>
      </c>
      <c r="E289" s="4">
        <v>4</v>
      </c>
      <c r="F289" s="4">
        <v>4</v>
      </c>
    </row>
    <row r="290" spans="1:6" ht="25.5" hidden="1">
      <c r="A290" s="127" t="s">
        <v>32</v>
      </c>
      <c r="B290" s="83" t="s">
        <v>111</v>
      </c>
      <c r="C290" s="82" t="s">
        <v>4</v>
      </c>
      <c r="D290" s="4">
        <v>3</v>
      </c>
      <c r="E290" s="4">
        <v>3</v>
      </c>
      <c r="F290" s="4">
        <v>3</v>
      </c>
    </row>
    <row r="291" spans="1:6" ht="25.5" hidden="1">
      <c r="A291" s="128" t="s">
        <v>32</v>
      </c>
      <c r="B291" s="83" t="s">
        <v>111</v>
      </c>
      <c r="C291" s="82" t="s">
        <v>5</v>
      </c>
      <c r="D291" s="4">
        <v>3</v>
      </c>
      <c r="E291" s="4">
        <v>3</v>
      </c>
      <c r="F291" s="4">
        <v>3</v>
      </c>
    </row>
    <row r="292" spans="1:6" ht="25.5" hidden="1">
      <c r="A292" s="126" t="s">
        <v>33</v>
      </c>
      <c r="B292" s="80" t="s">
        <v>107</v>
      </c>
      <c r="C292" s="81" t="s">
        <v>4</v>
      </c>
      <c r="D292" s="4">
        <v>1</v>
      </c>
      <c r="E292" s="4"/>
      <c r="F292" s="4">
        <v>1</v>
      </c>
    </row>
    <row r="293" spans="1:6" ht="25.5" hidden="1">
      <c r="A293" s="127" t="s">
        <v>33</v>
      </c>
      <c r="B293" s="80" t="s">
        <v>107</v>
      </c>
      <c r="C293" s="82" t="s">
        <v>5</v>
      </c>
      <c r="D293" s="4">
        <v>1</v>
      </c>
      <c r="E293" s="4"/>
      <c r="F293" s="4">
        <v>1</v>
      </c>
    </row>
    <row r="294" spans="1:6" ht="25.5" hidden="1">
      <c r="A294" s="127" t="s">
        <v>33</v>
      </c>
      <c r="B294" s="80" t="s">
        <v>108</v>
      </c>
      <c r="C294" s="82" t="s">
        <v>4</v>
      </c>
      <c r="D294" s="4">
        <v>11</v>
      </c>
      <c r="E294" s="4"/>
      <c r="F294" s="4">
        <v>12</v>
      </c>
    </row>
    <row r="295" spans="1:6" ht="25.5" hidden="1">
      <c r="A295" s="127" t="s">
        <v>33</v>
      </c>
      <c r="B295" s="80" t="s">
        <v>108</v>
      </c>
      <c r="C295" s="82" t="s">
        <v>5</v>
      </c>
      <c r="D295" s="4">
        <v>11</v>
      </c>
      <c r="E295" s="4"/>
      <c r="F295" s="4">
        <v>12</v>
      </c>
    </row>
    <row r="296" spans="1:6" ht="12.75" hidden="1">
      <c r="A296" s="127" t="s">
        <v>33</v>
      </c>
      <c r="B296" s="83" t="s">
        <v>7</v>
      </c>
      <c r="C296" s="82"/>
      <c r="D296" s="4">
        <v>3</v>
      </c>
      <c r="E296" s="4"/>
      <c r="F296" s="4">
        <v>3</v>
      </c>
    </row>
    <row r="297" spans="1:6" ht="12.75" hidden="1">
      <c r="A297" s="127" t="s">
        <v>33</v>
      </c>
      <c r="B297" s="83" t="s">
        <v>8</v>
      </c>
      <c r="C297" s="82"/>
      <c r="D297" s="4">
        <v>4</v>
      </c>
      <c r="E297" s="4"/>
      <c r="F297" s="4">
        <v>4</v>
      </c>
    </row>
    <row r="298" spans="1:6" ht="12.75" hidden="1">
      <c r="A298" s="127" t="s">
        <v>33</v>
      </c>
      <c r="B298" s="83" t="s">
        <v>9</v>
      </c>
      <c r="C298" s="82"/>
      <c r="D298" s="4">
        <v>4</v>
      </c>
      <c r="E298" s="4"/>
      <c r="F298" s="4">
        <v>4</v>
      </c>
    </row>
    <row r="299" spans="1:6" ht="25.5" hidden="1">
      <c r="A299" s="127" t="s">
        <v>33</v>
      </c>
      <c r="B299" s="83" t="s">
        <v>109</v>
      </c>
      <c r="C299" s="82" t="s">
        <v>4</v>
      </c>
      <c r="D299" s="4">
        <v>7</v>
      </c>
      <c r="E299" s="4">
        <v>8</v>
      </c>
      <c r="F299" s="4">
        <v>7</v>
      </c>
    </row>
    <row r="300" spans="1:6" ht="25.5" hidden="1">
      <c r="A300" s="127" t="s">
        <v>33</v>
      </c>
      <c r="B300" s="83" t="s">
        <v>109</v>
      </c>
      <c r="C300" s="82" t="s">
        <v>5</v>
      </c>
      <c r="D300" s="4">
        <v>7</v>
      </c>
      <c r="E300" s="4">
        <v>8</v>
      </c>
      <c r="F300" s="4">
        <v>7</v>
      </c>
    </row>
    <row r="301" spans="1:6" ht="25.5" hidden="1">
      <c r="A301" s="127" t="s">
        <v>33</v>
      </c>
      <c r="B301" s="83" t="s">
        <v>110</v>
      </c>
      <c r="C301" s="82" t="s">
        <v>4</v>
      </c>
      <c r="D301" s="4">
        <v>1</v>
      </c>
      <c r="E301" s="4">
        <v>1</v>
      </c>
      <c r="F301" s="4">
        <v>1</v>
      </c>
    </row>
    <row r="302" spans="1:6" ht="25.5" hidden="1">
      <c r="A302" s="127" t="s">
        <v>33</v>
      </c>
      <c r="B302" s="83" t="s">
        <v>110</v>
      </c>
      <c r="C302" s="82" t="s">
        <v>5</v>
      </c>
      <c r="D302" s="4">
        <v>1</v>
      </c>
      <c r="E302" s="4">
        <v>1</v>
      </c>
      <c r="F302" s="4">
        <v>1</v>
      </c>
    </row>
    <row r="303" spans="1:6" ht="25.5" hidden="1">
      <c r="A303" s="127" t="s">
        <v>33</v>
      </c>
      <c r="B303" s="83" t="s">
        <v>111</v>
      </c>
      <c r="C303" s="82" t="s">
        <v>4</v>
      </c>
      <c r="D303" s="4">
        <v>0</v>
      </c>
      <c r="E303" s="4">
        <v>6</v>
      </c>
      <c r="F303" s="4">
        <v>7</v>
      </c>
    </row>
    <row r="304" spans="1:6" ht="25.5" hidden="1">
      <c r="A304" s="128" t="s">
        <v>33</v>
      </c>
      <c r="B304" s="83" t="s">
        <v>111</v>
      </c>
      <c r="C304" s="82" t="s">
        <v>5</v>
      </c>
      <c r="D304" s="4">
        <v>0</v>
      </c>
      <c r="E304" s="4">
        <v>6</v>
      </c>
      <c r="F304" s="4">
        <v>7</v>
      </c>
    </row>
    <row r="305" spans="1:6" ht="25.5" hidden="1">
      <c r="A305" s="126" t="s">
        <v>34</v>
      </c>
      <c r="B305" s="80" t="s">
        <v>107</v>
      </c>
      <c r="C305" s="81" t="s">
        <v>4</v>
      </c>
      <c r="D305" s="4">
        <v>0</v>
      </c>
      <c r="E305" s="4"/>
      <c r="F305" s="4"/>
    </row>
    <row r="306" spans="1:6" ht="25.5" hidden="1">
      <c r="A306" s="127" t="s">
        <v>34</v>
      </c>
      <c r="B306" s="80" t="s">
        <v>107</v>
      </c>
      <c r="C306" s="82" t="s">
        <v>5</v>
      </c>
      <c r="D306" s="4">
        <v>0</v>
      </c>
      <c r="E306" s="4"/>
      <c r="F306" s="4"/>
    </row>
    <row r="307" spans="1:6" ht="25.5" hidden="1">
      <c r="A307" s="127" t="s">
        <v>34</v>
      </c>
      <c r="B307" s="80" t="s">
        <v>108</v>
      </c>
      <c r="C307" s="82" t="s">
        <v>4</v>
      </c>
      <c r="D307" s="4">
        <v>1</v>
      </c>
      <c r="E307" s="4">
        <v>1</v>
      </c>
      <c r="F307" s="4">
        <v>1</v>
      </c>
    </row>
    <row r="308" spans="1:6" ht="25.5" hidden="1">
      <c r="A308" s="127" t="s">
        <v>34</v>
      </c>
      <c r="B308" s="80" t="s">
        <v>108</v>
      </c>
      <c r="C308" s="82" t="s">
        <v>5</v>
      </c>
      <c r="D308" s="4">
        <v>1</v>
      </c>
      <c r="E308" s="4">
        <v>1</v>
      </c>
      <c r="F308" s="4">
        <v>1</v>
      </c>
    </row>
    <row r="309" spans="1:6" ht="12.75" hidden="1">
      <c r="A309" s="127" t="s">
        <v>34</v>
      </c>
      <c r="B309" s="83" t="s">
        <v>7</v>
      </c>
      <c r="C309" s="82"/>
      <c r="D309" s="4">
        <v>0</v>
      </c>
      <c r="E309" s="4">
        <v>0</v>
      </c>
      <c r="F309" s="4"/>
    </row>
    <row r="310" spans="1:6" ht="12.75" hidden="1">
      <c r="A310" s="127" t="s">
        <v>34</v>
      </c>
      <c r="B310" s="83" t="s">
        <v>8</v>
      </c>
      <c r="C310" s="82"/>
      <c r="D310" s="4">
        <v>9</v>
      </c>
      <c r="E310" s="4">
        <v>1</v>
      </c>
      <c r="F310" s="4">
        <v>9</v>
      </c>
    </row>
    <row r="311" spans="1:6" ht="12.75" hidden="1">
      <c r="A311" s="127" t="s">
        <v>34</v>
      </c>
      <c r="B311" s="83" t="s">
        <v>9</v>
      </c>
      <c r="C311" s="82"/>
      <c r="D311" s="4">
        <v>9</v>
      </c>
      <c r="E311" s="4"/>
      <c r="F311" s="4">
        <v>1</v>
      </c>
    </row>
    <row r="312" spans="1:6" ht="25.5" hidden="1">
      <c r="A312" s="127" t="s">
        <v>34</v>
      </c>
      <c r="B312" s="83" t="s">
        <v>109</v>
      </c>
      <c r="C312" s="82" t="s">
        <v>4</v>
      </c>
      <c r="D312" s="4">
        <v>1</v>
      </c>
      <c r="E312" s="4">
        <v>1</v>
      </c>
      <c r="F312" s="4">
        <v>1</v>
      </c>
    </row>
    <row r="313" spans="1:6" ht="25.5" hidden="1">
      <c r="A313" s="127" t="s">
        <v>34</v>
      </c>
      <c r="B313" s="83" t="s">
        <v>109</v>
      </c>
      <c r="C313" s="82" t="s">
        <v>5</v>
      </c>
      <c r="D313" s="4">
        <v>1</v>
      </c>
      <c r="E313" s="4">
        <v>1</v>
      </c>
      <c r="F313" s="4">
        <v>1</v>
      </c>
    </row>
    <row r="314" spans="1:6" ht="25.5" hidden="1">
      <c r="A314" s="127" t="s">
        <v>34</v>
      </c>
      <c r="B314" s="83" t="s">
        <v>110</v>
      </c>
      <c r="C314" s="82" t="s">
        <v>4</v>
      </c>
      <c r="D314" s="4">
        <v>0</v>
      </c>
      <c r="E314" s="4"/>
      <c r="F314" s="4"/>
    </row>
    <row r="315" spans="1:6" ht="25.5" hidden="1">
      <c r="A315" s="127" t="s">
        <v>34</v>
      </c>
      <c r="B315" s="83" t="s">
        <v>110</v>
      </c>
      <c r="C315" s="82" t="s">
        <v>5</v>
      </c>
      <c r="D315" s="4">
        <v>0</v>
      </c>
      <c r="E315" s="4"/>
      <c r="F315" s="4"/>
    </row>
    <row r="316" spans="1:6" ht="25.5" hidden="1">
      <c r="A316" s="127" t="s">
        <v>34</v>
      </c>
      <c r="B316" s="83" t="s">
        <v>111</v>
      </c>
      <c r="C316" s="82" t="s">
        <v>4</v>
      </c>
      <c r="D316" s="4">
        <v>0</v>
      </c>
      <c r="E316" s="4">
        <v>0</v>
      </c>
      <c r="F316" s="4">
        <v>1</v>
      </c>
    </row>
    <row r="317" spans="1:6" ht="25.5" hidden="1">
      <c r="A317" s="128" t="s">
        <v>34</v>
      </c>
      <c r="B317" s="83" t="s">
        <v>111</v>
      </c>
      <c r="C317" s="82" t="s">
        <v>5</v>
      </c>
      <c r="D317" s="4">
        <v>0</v>
      </c>
      <c r="E317" s="4">
        <v>0</v>
      </c>
      <c r="F317" s="4">
        <v>1</v>
      </c>
    </row>
    <row r="318" spans="1:6" ht="25.5" hidden="1">
      <c r="A318" s="126" t="s">
        <v>35</v>
      </c>
      <c r="B318" s="80" t="s">
        <v>107</v>
      </c>
      <c r="C318" s="81" t="s">
        <v>4</v>
      </c>
      <c r="D318" s="4">
        <v>1</v>
      </c>
      <c r="E318" s="4">
        <v>1</v>
      </c>
      <c r="F318" s="4">
        <v>1</v>
      </c>
    </row>
    <row r="319" spans="1:6" ht="25.5" hidden="1">
      <c r="A319" s="127" t="s">
        <v>35</v>
      </c>
      <c r="B319" s="80" t="s">
        <v>107</v>
      </c>
      <c r="C319" s="82" t="s">
        <v>5</v>
      </c>
      <c r="D319" s="4">
        <v>1</v>
      </c>
      <c r="E319" s="4">
        <v>1</v>
      </c>
      <c r="F319" s="4">
        <v>1</v>
      </c>
    </row>
    <row r="320" spans="1:6" ht="25.5" hidden="1">
      <c r="A320" s="127" t="s">
        <v>35</v>
      </c>
      <c r="B320" s="80" t="s">
        <v>108</v>
      </c>
      <c r="C320" s="82" t="s">
        <v>4</v>
      </c>
      <c r="D320" s="4">
        <v>2</v>
      </c>
      <c r="E320" s="4">
        <v>2</v>
      </c>
      <c r="F320" s="4">
        <v>2</v>
      </c>
    </row>
    <row r="321" spans="1:6" ht="25.5" hidden="1">
      <c r="A321" s="127" t="s">
        <v>35</v>
      </c>
      <c r="B321" s="80" t="s">
        <v>108</v>
      </c>
      <c r="C321" s="82" t="s">
        <v>5</v>
      </c>
      <c r="D321" s="4">
        <v>2</v>
      </c>
      <c r="E321" s="4">
        <v>2</v>
      </c>
      <c r="F321" s="4">
        <v>2</v>
      </c>
    </row>
    <row r="322" spans="1:6" ht="12.75" hidden="1">
      <c r="A322" s="127" t="s">
        <v>35</v>
      </c>
      <c r="B322" s="83" t="s">
        <v>7</v>
      </c>
      <c r="C322" s="82"/>
      <c r="D322" s="4">
        <v>2</v>
      </c>
      <c r="E322" s="4">
        <v>1</v>
      </c>
      <c r="F322" s="4">
        <v>1</v>
      </c>
    </row>
    <row r="323" spans="1:6" ht="12.75" hidden="1">
      <c r="A323" s="127" t="s">
        <v>35</v>
      </c>
      <c r="B323" s="83" t="s">
        <v>8</v>
      </c>
      <c r="C323" s="82"/>
      <c r="D323" s="4">
        <v>2</v>
      </c>
      <c r="E323" s="4">
        <v>2</v>
      </c>
      <c r="F323" s="4">
        <v>2</v>
      </c>
    </row>
    <row r="324" spans="1:6" ht="12.75" hidden="1">
      <c r="A324" s="127" t="s">
        <v>35</v>
      </c>
      <c r="B324" s="83" t="s">
        <v>9</v>
      </c>
      <c r="C324" s="82"/>
      <c r="D324" s="4">
        <v>2</v>
      </c>
      <c r="E324" s="4"/>
      <c r="F324" s="4">
        <v>2</v>
      </c>
    </row>
    <row r="325" spans="1:6" ht="25.5" hidden="1">
      <c r="A325" s="127" t="s">
        <v>35</v>
      </c>
      <c r="B325" s="83" t="s">
        <v>109</v>
      </c>
      <c r="C325" s="82" t="s">
        <v>4</v>
      </c>
      <c r="D325" s="4">
        <v>3</v>
      </c>
      <c r="E325" s="4">
        <v>3</v>
      </c>
      <c r="F325" s="4">
        <v>3</v>
      </c>
    </row>
    <row r="326" spans="1:6" ht="25.5" hidden="1">
      <c r="A326" s="127" t="s">
        <v>35</v>
      </c>
      <c r="B326" s="83" t="s">
        <v>109</v>
      </c>
      <c r="C326" s="82" t="s">
        <v>5</v>
      </c>
      <c r="D326" s="4">
        <v>3</v>
      </c>
      <c r="E326" s="4">
        <v>3</v>
      </c>
      <c r="F326" s="4">
        <v>3</v>
      </c>
    </row>
    <row r="327" spans="1:6" ht="25.5" hidden="1">
      <c r="A327" s="127" t="s">
        <v>35</v>
      </c>
      <c r="B327" s="83" t="s">
        <v>110</v>
      </c>
      <c r="C327" s="82" t="s">
        <v>4</v>
      </c>
      <c r="D327" s="4">
        <v>0</v>
      </c>
      <c r="E327" s="4">
        <v>0</v>
      </c>
      <c r="F327" s="4"/>
    </row>
    <row r="328" spans="1:6" ht="25.5" hidden="1">
      <c r="A328" s="127" t="s">
        <v>35</v>
      </c>
      <c r="B328" s="83" t="s">
        <v>110</v>
      </c>
      <c r="C328" s="82" t="s">
        <v>5</v>
      </c>
      <c r="D328" s="4">
        <v>0</v>
      </c>
      <c r="E328" s="4">
        <v>0</v>
      </c>
      <c r="F328" s="4"/>
    </row>
    <row r="329" spans="1:6" ht="25.5" hidden="1">
      <c r="A329" s="127" t="s">
        <v>35</v>
      </c>
      <c r="B329" s="83" t="s">
        <v>111</v>
      </c>
      <c r="C329" s="82" t="s">
        <v>4</v>
      </c>
      <c r="D329" s="4">
        <v>1</v>
      </c>
      <c r="E329" s="4">
        <v>5</v>
      </c>
      <c r="F329" s="4">
        <v>3</v>
      </c>
    </row>
    <row r="330" spans="1:6" ht="25.5" hidden="1">
      <c r="A330" s="128" t="s">
        <v>35</v>
      </c>
      <c r="B330" s="83" t="s">
        <v>111</v>
      </c>
      <c r="C330" s="82" t="s">
        <v>5</v>
      </c>
      <c r="D330" s="4">
        <v>1</v>
      </c>
      <c r="E330" s="4">
        <v>5</v>
      </c>
      <c r="F330" s="4">
        <v>3</v>
      </c>
    </row>
    <row r="331" spans="1:6" ht="25.5" hidden="1">
      <c r="A331" s="126" t="s">
        <v>36</v>
      </c>
      <c r="B331" s="80" t="s">
        <v>107</v>
      </c>
      <c r="C331" s="81" t="s">
        <v>4</v>
      </c>
      <c r="D331" s="4">
        <v>0</v>
      </c>
      <c r="E331" s="4"/>
      <c r="F331" s="4"/>
    </row>
    <row r="332" spans="1:6" ht="25.5" hidden="1">
      <c r="A332" s="127" t="s">
        <v>36</v>
      </c>
      <c r="B332" s="80" t="s">
        <v>107</v>
      </c>
      <c r="C332" s="82" t="s">
        <v>5</v>
      </c>
      <c r="D332" s="4">
        <v>0</v>
      </c>
      <c r="E332" s="4"/>
      <c r="F332" s="4"/>
    </row>
    <row r="333" spans="1:6" ht="25.5" hidden="1">
      <c r="A333" s="127" t="s">
        <v>36</v>
      </c>
      <c r="B333" s="80" t="s">
        <v>108</v>
      </c>
      <c r="C333" s="82" t="s">
        <v>4</v>
      </c>
      <c r="D333" s="4">
        <v>1</v>
      </c>
      <c r="E333" s="4">
        <v>1</v>
      </c>
      <c r="F333" s="4">
        <v>1</v>
      </c>
    </row>
    <row r="334" spans="1:6" ht="25.5" hidden="1">
      <c r="A334" s="127" t="s">
        <v>36</v>
      </c>
      <c r="B334" s="80" t="s">
        <v>108</v>
      </c>
      <c r="C334" s="82" t="s">
        <v>5</v>
      </c>
      <c r="D334" s="4">
        <v>0</v>
      </c>
      <c r="E334" s="4"/>
      <c r="F334" s="4">
        <v>1</v>
      </c>
    </row>
    <row r="335" spans="1:6" ht="12.75" hidden="1">
      <c r="A335" s="127" t="s">
        <v>36</v>
      </c>
      <c r="B335" s="83" t="s">
        <v>7</v>
      </c>
      <c r="C335" s="82"/>
      <c r="D335" s="4">
        <v>0</v>
      </c>
      <c r="E335" s="4"/>
      <c r="F335" s="4"/>
    </row>
    <row r="336" spans="1:6" ht="12.75" hidden="1">
      <c r="A336" s="127" t="s">
        <v>36</v>
      </c>
      <c r="B336" s="83" t="s">
        <v>8</v>
      </c>
      <c r="C336" s="82"/>
      <c r="D336" s="4">
        <v>0</v>
      </c>
      <c r="E336" s="4"/>
      <c r="F336" s="4"/>
    </row>
    <row r="337" spans="1:6" ht="12.75" hidden="1">
      <c r="A337" s="127" t="s">
        <v>36</v>
      </c>
      <c r="B337" s="83" t="s">
        <v>9</v>
      </c>
      <c r="C337" s="82"/>
      <c r="D337" s="4">
        <v>0</v>
      </c>
      <c r="E337" s="4"/>
      <c r="F337" s="4"/>
    </row>
    <row r="338" spans="1:6" ht="25.5" hidden="1">
      <c r="A338" s="127" t="s">
        <v>36</v>
      </c>
      <c r="B338" s="83" t="s">
        <v>109</v>
      </c>
      <c r="C338" s="82" t="s">
        <v>4</v>
      </c>
      <c r="D338" s="4">
        <v>0</v>
      </c>
      <c r="E338" s="4"/>
      <c r="F338" s="4"/>
    </row>
    <row r="339" spans="1:6" ht="25.5" hidden="1">
      <c r="A339" s="127" t="s">
        <v>36</v>
      </c>
      <c r="B339" s="83" t="s">
        <v>109</v>
      </c>
      <c r="C339" s="82" t="s">
        <v>5</v>
      </c>
      <c r="D339" s="4">
        <v>0</v>
      </c>
      <c r="E339" s="4"/>
      <c r="F339" s="4"/>
    </row>
    <row r="340" spans="1:6" ht="25.5" hidden="1">
      <c r="A340" s="127" t="s">
        <v>36</v>
      </c>
      <c r="B340" s="83" t="s">
        <v>110</v>
      </c>
      <c r="C340" s="82" t="s">
        <v>4</v>
      </c>
      <c r="D340" s="4">
        <v>0</v>
      </c>
      <c r="E340" s="4"/>
      <c r="F340" s="4"/>
    </row>
    <row r="341" spans="1:6" ht="25.5" hidden="1">
      <c r="A341" s="127" t="s">
        <v>36</v>
      </c>
      <c r="B341" s="83" t="s">
        <v>110</v>
      </c>
      <c r="C341" s="82" t="s">
        <v>5</v>
      </c>
      <c r="D341" s="4">
        <v>0</v>
      </c>
      <c r="E341" s="4"/>
      <c r="F341" s="4"/>
    </row>
    <row r="342" spans="1:6" ht="25.5" hidden="1">
      <c r="A342" s="127" t="s">
        <v>36</v>
      </c>
      <c r="B342" s="83" t="s">
        <v>111</v>
      </c>
      <c r="C342" s="82" t="s">
        <v>4</v>
      </c>
      <c r="D342" s="4">
        <v>1</v>
      </c>
      <c r="E342" s="4">
        <v>1</v>
      </c>
      <c r="F342" s="4">
        <v>1</v>
      </c>
    </row>
    <row r="343" spans="1:6" ht="25.5" hidden="1">
      <c r="A343" s="128" t="s">
        <v>36</v>
      </c>
      <c r="B343" s="83" t="s">
        <v>111</v>
      </c>
      <c r="C343" s="82" t="s">
        <v>5</v>
      </c>
      <c r="D343" s="4">
        <v>0</v>
      </c>
      <c r="E343" s="4"/>
      <c r="F343" s="4">
        <v>1</v>
      </c>
    </row>
    <row r="344" spans="1:6" ht="25.5" hidden="1">
      <c r="A344" s="126" t="s">
        <v>106</v>
      </c>
      <c r="B344" s="80" t="s">
        <v>107</v>
      </c>
      <c r="C344" s="81" t="s">
        <v>4</v>
      </c>
      <c r="D344" s="4">
        <v>7</v>
      </c>
      <c r="E344" s="4">
        <v>7</v>
      </c>
      <c r="F344" s="4">
        <v>7</v>
      </c>
    </row>
    <row r="345" spans="1:6" ht="25.5" hidden="1">
      <c r="A345" s="127" t="s">
        <v>106</v>
      </c>
      <c r="B345" s="80" t="s">
        <v>107</v>
      </c>
      <c r="C345" s="82" t="s">
        <v>5</v>
      </c>
      <c r="D345" s="4">
        <v>7</v>
      </c>
      <c r="E345" s="4">
        <v>1</v>
      </c>
      <c r="F345" s="4">
        <v>7</v>
      </c>
    </row>
    <row r="346" spans="1:6" ht="25.5" hidden="1">
      <c r="A346" s="127" t="s">
        <v>106</v>
      </c>
      <c r="B346" s="80" t="s">
        <v>108</v>
      </c>
      <c r="C346" s="82" t="s">
        <v>4</v>
      </c>
      <c r="D346" s="4">
        <v>0</v>
      </c>
      <c r="E346" s="4">
        <v>0</v>
      </c>
      <c r="F346" s="4"/>
    </row>
    <row r="347" spans="1:6" ht="25.5" hidden="1">
      <c r="A347" s="127" t="s">
        <v>106</v>
      </c>
      <c r="B347" s="80" t="s">
        <v>108</v>
      </c>
      <c r="C347" s="82" t="s">
        <v>5</v>
      </c>
      <c r="D347" s="4">
        <v>0</v>
      </c>
      <c r="E347" s="4">
        <v>0</v>
      </c>
      <c r="F347" s="4"/>
    </row>
    <row r="348" spans="1:6" ht="12.75" hidden="1">
      <c r="A348" s="127" t="s">
        <v>106</v>
      </c>
      <c r="B348" s="83" t="s">
        <v>7</v>
      </c>
      <c r="C348" s="82"/>
      <c r="D348" s="4">
        <v>0</v>
      </c>
      <c r="E348" s="4">
        <v>0</v>
      </c>
      <c r="F348" s="4"/>
    </row>
    <row r="349" spans="1:6" ht="12.75" hidden="1">
      <c r="A349" s="127" t="s">
        <v>106</v>
      </c>
      <c r="B349" s="83" t="s">
        <v>8</v>
      </c>
      <c r="C349" s="82"/>
      <c r="D349" s="4">
        <v>0</v>
      </c>
      <c r="E349" s="4">
        <v>0</v>
      </c>
      <c r="F349" s="4"/>
    </row>
    <row r="350" spans="1:6" ht="12.75" hidden="1">
      <c r="A350" s="127" t="s">
        <v>106</v>
      </c>
      <c r="B350" s="83" t="s">
        <v>9</v>
      </c>
      <c r="C350" s="82"/>
      <c r="D350" s="4">
        <v>0</v>
      </c>
      <c r="E350" s="4"/>
      <c r="F350" s="4"/>
    </row>
    <row r="351" spans="1:6" ht="25.5" hidden="1">
      <c r="A351" s="127" t="s">
        <v>106</v>
      </c>
      <c r="B351" s="83" t="s">
        <v>109</v>
      </c>
      <c r="C351" s="82" t="s">
        <v>4</v>
      </c>
      <c r="D351" s="4">
        <v>1</v>
      </c>
      <c r="E351" s="4">
        <v>1</v>
      </c>
      <c r="F351" s="4">
        <v>1</v>
      </c>
    </row>
    <row r="352" spans="1:6" ht="25.5" hidden="1">
      <c r="A352" s="127" t="s">
        <v>106</v>
      </c>
      <c r="B352" s="83" t="s">
        <v>109</v>
      </c>
      <c r="C352" s="82" t="s">
        <v>5</v>
      </c>
      <c r="D352" s="4">
        <v>1</v>
      </c>
      <c r="E352" s="4">
        <v>0</v>
      </c>
      <c r="F352" s="4">
        <v>1</v>
      </c>
    </row>
    <row r="353" spans="1:6" ht="25.5" hidden="1">
      <c r="A353" s="127" t="s">
        <v>106</v>
      </c>
      <c r="B353" s="83" t="s">
        <v>110</v>
      </c>
      <c r="C353" s="82" t="s">
        <v>4</v>
      </c>
      <c r="D353" s="4">
        <v>7</v>
      </c>
      <c r="E353" s="4">
        <v>7</v>
      </c>
      <c r="F353" s="4">
        <v>7</v>
      </c>
    </row>
    <row r="354" spans="1:6" ht="25.5" hidden="1">
      <c r="A354" s="127" t="s">
        <v>106</v>
      </c>
      <c r="B354" s="83" t="s">
        <v>110</v>
      </c>
      <c r="C354" s="82" t="s">
        <v>5</v>
      </c>
      <c r="D354" s="4">
        <v>7</v>
      </c>
      <c r="E354" s="4">
        <v>1</v>
      </c>
      <c r="F354" s="4">
        <v>7</v>
      </c>
    </row>
    <row r="355" spans="1:6" ht="25.5" hidden="1">
      <c r="A355" s="127" t="s">
        <v>106</v>
      </c>
      <c r="B355" s="83" t="s">
        <v>111</v>
      </c>
      <c r="C355" s="82" t="s">
        <v>4</v>
      </c>
      <c r="D355" s="4">
        <v>1</v>
      </c>
      <c r="E355" s="4">
        <v>1</v>
      </c>
      <c r="F355" s="4">
        <v>1</v>
      </c>
    </row>
    <row r="356" spans="1:6" ht="25.5" hidden="1">
      <c r="A356" s="128" t="s">
        <v>106</v>
      </c>
      <c r="B356" s="83" t="s">
        <v>111</v>
      </c>
      <c r="C356" s="82" t="s">
        <v>5</v>
      </c>
      <c r="D356" s="4">
        <v>1</v>
      </c>
      <c r="E356" s="4">
        <v>0</v>
      </c>
      <c r="F356" s="4">
        <v>1</v>
      </c>
    </row>
    <row r="357" spans="1:6" ht="12.75" hidden="1">
      <c r="A357" s="83" t="s">
        <v>38</v>
      </c>
      <c r="B357" s="83" t="s">
        <v>8</v>
      </c>
      <c r="C357" s="82"/>
      <c r="D357" s="4"/>
      <c r="E357" s="4">
        <v>3</v>
      </c>
      <c r="F357" s="4"/>
    </row>
    <row r="358" spans="1:6" ht="12.75" hidden="1">
      <c r="A358" s="83" t="s">
        <v>38</v>
      </c>
      <c r="B358" s="83" t="s">
        <v>9</v>
      </c>
      <c r="C358" s="82"/>
      <c r="D358" s="4"/>
      <c r="E358" s="4">
        <v>3</v>
      </c>
      <c r="F358" s="4"/>
    </row>
  </sheetData>
  <sheetProtection/>
  <mergeCells count="27">
    <mergeCell ref="A318:A330"/>
    <mergeCell ref="A331:A343"/>
    <mergeCell ref="A344:A356"/>
    <mergeCell ref="A240:A252"/>
    <mergeCell ref="A253:A265"/>
    <mergeCell ref="A266:A278"/>
    <mergeCell ref="A279:A291"/>
    <mergeCell ref="A292:A304"/>
    <mergeCell ref="A305:A317"/>
    <mergeCell ref="A162:A174"/>
    <mergeCell ref="A175:A187"/>
    <mergeCell ref="A188:A200"/>
    <mergeCell ref="A201:A213"/>
    <mergeCell ref="A214:A226"/>
    <mergeCell ref="A227:A239"/>
    <mergeCell ref="A84:A96"/>
    <mergeCell ref="A97:A109"/>
    <mergeCell ref="A110:A122"/>
    <mergeCell ref="A123:A135"/>
    <mergeCell ref="A136:A148"/>
    <mergeCell ref="A149:A161"/>
    <mergeCell ref="A6:A18"/>
    <mergeCell ref="A19:A31"/>
    <mergeCell ref="A32:A44"/>
    <mergeCell ref="A45:A57"/>
    <mergeCell ref="A58:A70"/>
    <mergeCell ref="A71:A8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3:E372"/>
  <sheetViews>
    <sheetView zoomScalePageLayoutView="0" workbookViewId="0" topLeftCell="A1">
      <pane xSplit="3" ySplit="5" topLeftCell="E18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380" sqref="B380"/>
    </sheetView>
  </sheetViews>
  <sheetFormatPr defaultColWidth="9.140625" defaultRowHeight="15"/>
  <cols>
    <col min="1" max="1" width="7.7109375" style="8" customWidth="1"/>
    <col min="2" max="2" width="38.57421875" style="21" customWidth="1"/>
    <col min="3" max="3" width="8.421875" style="8" customWidth="1"/>
    <col min="4" max="4" width="11.7109375" style="8" customWidth="1"/>
    <col min="5" max="5" width="11.00390625" style="8" customWidth="1"/>
    <col min="6" max="16384" width="9.140625" style="8" customWidth="1"/>
  </cols>
  <sheetData>
    <row r="3" spans="1:5" ht="11.25">
      <c r="A3" s="20" t="s">
        <v>41</v>
      </c>
      <c r="D3" s="8" t="s">
        <v>137</v>
      </c>
      <c r="E3" s="75"/>
    </row>
    <row r="4" ht="11.25">
      <c r="D4" s="69"/>
    </row>
    <row r="5" spans="1:5" ht="25.5">
      <c r="A5" s="15" t="s">
        <v>0</v>
      </c>
      <c r="B5" s="15" t="s">
        <v>1</v>
      </c>
      <c r="C5" s="15" t="s">
        <v>138</v>
      </c>
      <c r="D5" s="5" t="s">
        <v>44</v>
      </c>
      <c r="E5" s="5" t="s">
        <v>113</v>
      </c>
    </row>
    <row r="6" spans="1:5" ht="25.5" hidden="1">
      <c r="A6" s="126" t="s">
        <v>2</v>
      </c>
      <c r="B6" s="80" t="s">
        <v>107</v>
      </c>
      <c r="C6" s="81" t="s">
        <v>4</v>
      </c>
      <c r="D6" s="4">
        <v>0</v>
      </c>
      <c r="E6" s="77"/>
    </row>
    <row r="7" spans="1:5" ht="25.5" hidden="1">
      <c r="A7" s="127"/>
      <c r="B7" s="80" t="s">
        <v>107</v>
      </c>
      <c r="C7" s="82" t="s">
        <v>5</v>
      </c>
      <c r="D7" s="4">
        <v>0</v>
      </c>
      <c r="E7" s="77"/>
    </row>
    <row r="8" spans="1:5" ht="25.5" hidden="1">
      <c r="A8" s="127"/>
      <c r="B8" s="80" t="s">
        <v>108</v>
      </c>
      <c r="C8" s="82" t="s">
        <v>4</v>
      </c>
      <c r="D8" s="4">
        <v>8</v>
      </c>
      <c r="E8" s="77">
        <v>8</v>
      </c>
    </row>
    <row r="9" spans="1:5" ht="25.5" hidden="1">
      <c r="A9" s="127"/>
      <c r="B9" s="80" t="s">
        <v>108</v>
      </c>
      <c r="C9" s="82" t="s">
        <v>5</v>
      </c>
      <c r="D9" s="4">
        <v>6</v>
      </c>
      <c r="E9" s="77">
        <v>4</v>
      </c>
    </row>
    <row r="10" spans="1:5" ht="12.75" hidden="1">
      <c r="A10" s="127"/>
      <c r="B10" s="83" t="s">
        <v>7</v>
      </c>
      <c r="C10" s="82"/>
      <c r="D10" s="4"/>
      <c r="E10" s="77">
        <v>6</v>
      </c>
    </row>
    <row r="11" spans="1:5" ht="12.75" hidden="1">
      <c r="A11" s="127"/>
      <c r="B11" s="83" t="s">
        <v>8</v>
      </c>
      <c r="C11" s="82"/>
      <c r="D11" s="4"/>
      <c r="E11" s="77">
        <v>3</v>
      </c>
    </row>
    <row r="12" spans="1:5" ht="12.75" customHeight="1" hidden="1">
      <c r="A12" s="127"/>
      <c r="B12" s="83" t="s">
        <v>9</v>
      </c>
      <c r="C12" s="82"/>
      <c r="D12" s="4"/>
      <c r="E12" s="77">
        <v>1</v>
      </c>
    </row>
    <row r="13" spans="1:5" ht="12.75" hidden="1">
      <c r="A13" s="127"/>
      <c r="B13" s="83" t="s">
        <v>109</v>
      </c>
      <c r="C13" s="82" t="s">
        <v>4</v>
      </c>
      <c r="D13" s="4">
        <v>2</v>
      </c>
      <c r="E13" s="77">
        <v>2</v>
      </c>
    </row>
    <row r="14" spans="1:5" ht="12.75" hidden="1">
      <c r="A14" s="127"/>
      <c r="B14" s="83" t="s">
        <v>109</v>
      </c>
      <c r="C14" s="82" t="s">
        <v>5</v>
      </c>
      <c r="D14" s="4">
        <v>1</v>
      </c>
      <c r="E14" s="77">
        <v>1</v>
      </c>
    </row>
    <row r="15" spans="1:5" ht="25.5" hidden="1">
      <c r="A15" s="127"/>
      <c r="B15" s="83" t="s">
        <v>110</v>
      </c>
      <c r="C15" s="82" t="s">
        <v>4</v>
      </c>
      <c r="D15" s="4">
        <v>0</v>
      </c>
      <c r="E15" s="77"/>
    </row>
    <row r="16" spans="1:5" ht="25.5" hidden="1">
      <c r="A16" s="127"/>
      <c r="B16" s="83" t="s">
        <v>110</v>
      </c>
      <c r="C16" s="82" t="s">
        <v>5</v>
      </c>
      <c r="D16" s="4">
        <v>0</v>
      </c>
      <c r="E16" s="77"/>
    </row>
    <row r="17" spans="1:5" ht="12.75" hidden="1">
      <c r="A17" s="127"/>
      <c r="B17" s="83" t="s">
        <v>111</v>
      </c>
      <c r="C17" s="82" t="s">
        <v>4</v>
      </c>
      <c r="D17" s="4"/>
      <c r="E17" s="77"/>
    </row>
    <row r="18" spans="1:5" ht="12.75" hidden="1">
      <c r="A18" s="128"/>
      <c r="B18" s="83" t="s">
        <v>111</v>
      </c>
      <c r="C18" s="82" t="s">
        <v>5</v>
      </c>
      <c r="D18" s="4"/>
      <c r="E18" s="77"/>
    </row>
    <row r="19" spans="1:5" ht="25.5" hidden="1">
      <c r="A19" s="126" t="s">
        <v>12</v>
      </c>
      <c r="B19" s="80" t="s">
        <v>107</v>
      </c>
      <c r="C19" s="81" t="s">
        <v>4</v>
      </c>
      <c r="D19" s="4"/>
      <c r="E19" s="77"/>
    </row>
    <row r="20" spans="1:5" ht="25.5" hidden="1">
      <c r="A20" s="127" t="s">
        <v>12</v>
      </c>
      <c r="B20" s="80" t="s">
        <v>107</v>
      </c>
      <c r="C20" s="82" t="s">
        <v>5</v>
      </c>
      <c r="D20" s="4"/>
      <c r="E20" s="77"/>
    </row>
    <row r="21" spans="1:5" ht="25.5" hidden="1">
      <c r="A21" s="127" t="s">
        <v>12</v>
      </c>
      <c r="B21" s="80" t="s">
        <v>108</v>
      </c>
      <c r="C21" s="82" t="s">
        <v>4</v>
      </c>
      <c r="D21" s="4">
        <v>4</v>
      </c>
      <c r="E21" s="77">
        <v>4</v>
      </c>
    </row>
    <row r="22" spans="1:5" ht="25.5" hidden="1">
      <c r="A22" s="127" t="s">
        <v>12</v>
      </c>
      <c r="B22" s="80" t="s">
        <v>108</v>
      </c>
      <c r="C22" s="82" t="s">
        <v>5</v>
      </c>
      <c r="D22" s="4"/>
      <c r="E22" s="77"/>
    </row>
    <row r="23" spans="1:5" ht="12.75" hidden="1">
      <c r="A23" s="127" t="s">
        <v>12</v>
      </c>
      <c r="B23" s="83" t="s">
        <v>7</v>
      </c>
      <c r="C23" s="82"/>
      <c r="D23" s="4"/>
      <c r="E23" s="77"/>
    </row>
    <row r="24" spans="1:5" ht="12.75" hidden="1">
      <c r="A24" s="127" t="s">
        <v>12</v>
      </c>
      <c r="B24" s="83" t="s">
        <v>8</v>
      </c>
      <c r="C24" s="82"/>
      <c r="D24" s="4">
        <v>9</v>
      </c>
      <c r="E24" s="77">
        <v>4</v>
      </c>
    </row>
    <row r="25" spans="1:5" ht="12.75" hidden="1">
      <c r="A25" s="127" t="s">
        <v>12</v>
      </c>
      <c r="B25" s="83" t="s">
        <v>9</v>
      </c>
      <c r="C25" s="82"/>
      <c r="D25" s="4"/>
      <c r="E25" s="77">
        <v>1</v>
      </c>
    </row>
    <row r="26" spans="1:5" ht="12.75" hidden="1">
      <c r="A26" s="127" t="s">
        <v>12</v>
      </c>
      <c r="B26" s="83" t="s">
        <v>109</v>
      </c>
      <c r="C26" s="82" t="s">
        <v>4</v>
      </c>
      <c r="D26" s="4">
        <v>4</v>
      </c>
      <c r="E26" s="77">
        <v>4</v>
      </c>
    </row>
    <row r="27" spans="1:5" ht="12.75" hidden="1">
      <c r="A27" s="127" t="s">
        <v>12</v>
      </c>
      <c r="B27" s="83" t="s">
        <v>109</v>
      </c>
      <c r="C27" s="82" t="s">
        <v>5</v>
      </c>
      <c r="D27" s="4">
        <v>2</v>
      </c>
      <c r="E27" s="77">
        <v>1</v>
      </c>
    </row>
    <row r="28" spans="1:5" ht="25.5" hidden="1">
      <c r="A28" s="127" t="s">
        <v>12</v>
      </c>
      <c r="B28" s="83" t="s">
        <v>110</v>
      </c>
      <c r="C28" s="82" t="s">
        <v>4</v>
      </c>
      <c r="D28" s="4"/>
      <c r="E28" s="77"/>
    </row>
    <row r="29" spans="1:5" ht="25.5" hidden="1">
      <c r="A29" s="127" t="s">
        <v>12</v>
      </c>
      <c r="B29" s="83" t="s">
        <v>110</v>
      </c>
      <c r="C29" s="82" t="s">
        <v>5</v>
      </c>
      <c r="D29" s="4"/>
      <c r="E29" s="77"/>
    </row>
    <row r="30" spans="1:5" ht="12.75" hidden="1">
      <c r="A30" s="127" t="s">
        <v>12</v>
      </c>
      <c r="B30" s="83" t="s">
        <v>111</v>
      </c>
      <c r="C30" s="82" t="s">
        <v>4</v>
      </c>
      <c r="D30" s="4">
        <v>6</v>
      </c>
      <c r="E30" s="77">
        <v>4</v>
      </c>
    </row>
    <row r="31" spans="1:5" ht="12.75" hidden="1">
      <c r="A31" s="128" t="s">
        <v>12</v>
      </c>
      <c r="B31" s="83" t="s">
        <v>111</v>
      </c>
      <c r="C31" s="82" t="s">
        <v>5</v>
      </c>
      <c r="D31" s="4">
        <v>5</v>
      </c>
      <c r="E31" s="77"/>
    </row>
    <row r="32" spans="1:5" ht="25.5" hidden="1">
      <c r="A32" s="126" t="s">
        <v>13</v>
      </c>
      <c r="B32" s="80" t="s">
        <v>107</v>
      </c>
      <c r="C32" s="81" t="s">
        <v>4</v>
      </c>
      <c r="D32" s="4"/>
      <c r="E32" s="77"/>
    </row>
    <row r="33" spans="1:5" ht="25.5" hidden="1">
      <c r="A33" s="127" t="s">
        <v>13</v>
      </c>
      <c r="B33" s="80" t="s">
        <v>107</v>
      </c>
      <c r="C33" s="82" t="s">
        <v>5</v>
      </c>
      <c r="D33" s="4"/>
      <c r="E33" s="77"/>
    </row>
    <row r="34" spans="1:5" ht="25.5" hidden="1">
      <c r="A34" s="127" t="s">
        <v>13</v>
      </c>
      <c r="B34" s="80" t="s">
        <v>108</v>
      </c>
      <c r="C34" s="82" t="s">
        <v>4</v>
      </c>
      <c r="D34" s="4">
        <v>4</v>
      </c>
      <c r="E34" s="77">
        <v>4</v>
      </c>
    </row>
    <row r="35" spans="1:5" ht="25.5" hidden="1">
      <c r="A35" s="127" t="s">
        <v>13</v>
      </c>
      <c r="B35" s="80" t="s">
        <v>108</v>
      </c>
      <c r="C35" s="82" t="s">
        <v>5</v>
      </c>
      <c r="D35" s="4">
        <v>4</v>
      </c>
      <c r="E35" s="77">
        <v>2</v>
      </c>
    </row>
    <row r="36" spans="1:5" ht="12.75" hidden="1">
      <c r="A36" s="127" t="s">
        <v>13</v>
      </c>
      <c r="B36" s="83" t="s">
        <v>7</v>
      </c>
      <c r="C36" s="82"/>
      <c r="D36" s="4"/>
      <c r="E36" s="77"/>
    </row>
    <row r="37" spans="1:5" ht="12.75" hidden="1">
      <c r="A37" s="127" t="s">
        <v>13</v>
      </c>
      <c r="B37" s="83" t="s">
        <v>8</v>
      </c>
      <c r="C37" s="82"/>
      <c r="D37" s="4">
        <v>10</v>
      </c>
      <c r="E37" s="77">
        <v>10</v>
      </c>
    </row>
    <row r="38" spans="1:5" ht="12.75" hidden="1">
      <c r="A38" s="127" t="s">
        <v>13</v>
      </c>
      <c r="B38" s="83" t="s">
        <v>9</v>
      </c>
      <c r="C38" s="82"/>
      <c r="D38" s="4"/>
      <c r="E38" s="77"/>
    </row>
    <row r="39" spans="1:5" ht="12.75" hidden="1">
      <c r="A39" s="127" t="s">
        <v>13</v>
      </c>
      <c r="B39" s="83" t="s">
        <v>109</v>
      </c>
      <c r="C39" s="82" t="s">
        <v>4</v>
      </c>
      <c r="D39" s="4">
        <v>5</v>
      </c>
      <c r="E39" s="77">
        <v>5</v>
      </c>
    </row>
    <row r="40" spans="1:5" ht="12.75" hidden="1">
      <c r="A40" s="127" t="s">
        <v>13</v>
      </c>
      <c r="B40" s="83" t="s">
        <v>109</v>
      </c>
      <c r="C40" s="82" t="s">
        <v>5</v>
      </c>
      <c r="D40" s="4">
        <v>5</v>
      </c>
      <c r="E40" s="77">
        <v>4</v>
      </c>
    </row>
    <row r="41" spans="1:5" ht="25.5" hidden="1">
      <c r="A41" s="127" t="s">
        <v>13</v>
      </c>
      <c r="B41" s="83" t="s">
        <v>110</v>
      </c>
      <c r="C41" s="82" t="s">
        <v>4</v>
      </c>
      <c r="D41" s="4"/>
      <c r="E41" s="77"/>
    </row>
    <row r="42" spans="1:5" ht="25.5" hidden="1">
      <c r="A42" s="127" t="s">
        <v>13</v>
      </c>
      <c r="B42" s="83" t="s">
        <v>110</v>
      </c>
      <c r="C42" s="82" t="s">
        <v>5</v>
      </c>
      <c r="D42" s="4"/>
      <c r="E42" s="77"/>
    </row>
    <row r="43" spans="1:5" ht="12.75" hidden="1">
      <c r="A43" s="127" t="s">
        <v>13</v>
      </c>
      <c r="B43" s="83" t="s">
        <v>111</v>
      </c>
      <c r="C43" s="82" t="s">
        <v>4</v>
      </c>
      <c r="D43" s="4">
        <v>0</v>
      </c>
      <c r="E43" s="77"/>
    </row>
    <row r="44" spans="1:5" ht="12.75" hidden="1">
      <c r="A44" s="128" t="s">
        <v>13</v>
      </c>
      <c r="B44" s="83" t="s">
        <v>111</v>
      </c>
      <c r="C44" s="82" t="s">
        <v>5</v>
      </c>
      <c r="D44" s="4">
        <v>0</v>
      </c>
      <c r="E44" s="77"/>
    </row>
    <row r="45" spans="1:5" ht="25.5" hidden="1">
      <c r="A45" s="126" t="s">
        <v>14</v>
      </c>
      <c r="B45" s="80" t="s">
        <v>107</v>
      </c>
      <c r="C45" s="81" t="s">
        <v>4</v>
      </c>
      <c r="D45" s="4">
        <v>4</v>
      </c>
      <c r="E45" s="77">
        <v>0</v>
      </c>
    </row>
    <row r="46" spans="1:5" ht="25.5" hidden="1">
      <c r="A46" s="127" t="s">
        <v>14</v>
      </c>
      <c r="B46" s="80" t="s">
        <v>107</v>
      </c>
      <c r="C46" s="82" t="s">
        <v>5</v>
      </c>
      <c r="D46" s="4">
        <v>2</v>
      </c>
      <c r="E46" s="77">
        <v>2</v>
      </c>
    </row>
    <row r="47" spans="1:5" ht="25.5" hidden="1">
      <c r="A47" s="127" t="s">
        <v>14</v>
      </c>
      <c r="B47" s="80" t="s">
        <v>108</v>
      </c>
      <c r="C47" s="82" t="s">
        <v>4</v>
      </c>
      <c r="D47" s="4">
        <v>9</v>
      </c>
      <c r="E47" s="77">
        <v>9</v>
      </c>
    </row>
    <row r="48" spans="1:5" ht="25.5" hidden="1">
      <c r="A48" s="127" t="s">
        <v>14</v>
      </c>
      <c r="B48" s="80" t="s">
        <v>108</v>
      </c>
      <c r="C48" s="82" t="s">
        <v>5</v>
      </c>
      <c r="D48" s="4">
        <v>4</v>
      </c>
      <c r="E48" s="77"/>
    </row>
    <row r="49" spans="1:5" ht="12.75" hidden="1">
      <c r="A49" s="127" t="s">
        <v>14</v>
      </c>
      <c r="B49" s="83" t="s">
        <v>7</v>
      </c>
      <c r="C49" s="82"/>
      <c r="D49" s="4"/>
      <c r="E49" s="77"/>
    </row>
    <row r="50" spans="1:5" ht="12.75" hidden="1">
      <c r="A50" s="127" t="s">
        <v>14</v>
      </c>
      <c r="B50" s="83" t="s">
        <v>8</v>
      </c>
      <c r="C50" s="82"/>
      <c r="D50" s="4"/>
      <c r="E50" s="77">
        <v>1</v>
      </c>
    </row>
    <row r="51" spans="1:5" ht="12.75" hidden="1">
      <c r="A51" s="127" t="s">
        <v>14</v>
      </c>
      <c r="B51" s="83" t="s">
        <v>9</v>
      </c>
      <c r="C51" s="82"/>
      <c r="D51" s="4"/>
      <c r="E51" s="77">
        <v>2</v>
      </c>
    </row>
    <row r="52" spans="1:5" ht="12.75" hidden="1">
      <c r="A52" s="127" t="s">
        <v>14</v>
      </c>
      <c r="B52" s="83" t="s">
        <v>109</v>
      </c>
      <c r="C52" s="82" t="s">
        <v>4</v>
      </c>
      <c r="D52" s="4">
        <v>9</v>
      </c>
      <c r="E52" s="77">
        <v>9</v>
      </c>
    </row>
    <row r="53" spans="1:5" ht="12.75" hidden="1">
      <c r="A53" s="127" t="s">
        <v>14</v>
      </c>
      <c r="B53" s="83" t="s">
        <v>109</v>
      </c>
      <c r="C53" s="82" t="s">
        <v>5</v>
      </c>
      <c r="D53" s="4"/>
      <c r="E53" s="77"/>
    </row>
    <row r="54" spans="1:5" ht="25.5" hidden="1">
      <c r="A54" s="127" t="s">
        <v>14</v>
      </c>
      <c r="B54" s="83" t="s">
        <v>110</v>
      </c>
      <c r="C54" s="82" t="s">
        <v>4</v>
      </c>
      <c r="D54" s="4">
        <v>4</v>
      </c>
      <c r="E54" s="77">
        <v>4</v>
      </c>
    </row>
    <row r="55" spans="1:5" ht="25.5" hidden="1">
      <c r="A55" s="127" t="s">
        <v>14</v>
      </c>
      <c r="B55" s="83" t="s">
        <v>110</v>
      </c>
      <c r="C55" s="82" t="s">
        <v>5</v>
      </c>
      <c r="D55" s="4">
        <v>1</v>
      </c>
      <c r="E55" s="77">
        <v>0</v>
      </c>
    </row>
    <row r="56" spans="1:5" ht="12.75" hidden="1">
      <c r="A56" s="127" t="s">
        <v>14</v>
      </c>
      <c r="B56" s="83" t="s">
        <v>111</v>
      </c>
      <c r="C56" s="82" t="s">
        <v>4</v>
      </c>
      <c r="D56" s="4"/>
      <c r="E56" s="77"/>
    </row>
    <row r="57" spans="1:5" ht="12.75" hidden="1">
      <c r="A57" s="128" t="s">
        <v>14</v>
      </c>
      <c r="B57" s="83" t="s">
        <v>111</v>
      </c>
      <c r="C57" s="82" t="s">
        <v>5</v>
      </c>
      <c r="D57" s="4">
        <v>15</v>
      </c>
      <c r="E57" s="77"/>
    </row>
    <row r="58" spans="1:5" ht="25.5" hidden="1">
      <c r="A58" s="126" t="s">
        <v>15</v>
      </c>
      <c r="B58" s="80" t="s">
        <v>107</v>
      </c>
      <c r="C58" s="81" t="s">
        <v>4</v>
      </c>
      <c r="D58" s="4"/>
      <c r="E58" s="77"/>
    </row>
    <row r="59" spans="1:5" ht="25.5" hidden="1">
      <c r="A59" s="127" t="s">
        <v>15</v>
      </c>
      <c r="B59" s="80" t="s">
        <v>107</v>
      </c>
      <c r="C59" s="82" t="s">
        <v>5</v>
      </c>
      <c r="D59" s="4"/>
      <c r="E59" s="77"/>
    </row>
    <row r="60" spans="1:5" ht="25.5" hidden="1">
      <c r="A60" s="127" t="s">
        <v>15</v>
      </c>
      <c r="B60" s="80" t="s">
        <v>108</v>
      </c>
      <c r="C60" s="82" t="s">
        <v>4</v>
      </c>
      <c r="D60" s="4"/>
      <c r="E60" s="77"/>
    </row>
    <row r="61" spans="1:5" ht="25.5" hidden="1">
      <c r="A61" s="127" t="s">
        <v>15</v>
      </c>
      <c r="B61" s="80" t="s">
        <v>108</v>
      </c>
      <c r="C61" s="82" t="s">
        <v>5</v>
      </c>
      <c r="D61" s="4"/>
      <c r="E61" s="77">
        <v>1</v>
      </c>
    </row>
    <row r="62" spans="1:5" ht="12.75" hidden="1">
      <c r="A62" s="127" t="s">
        <v>15</v>
      </c>
      <c r="B62" s="83" t="s">
        <v>7</v>
      </c>
      <c r="C62" s="82"/>
      <c r="D62" s="4"/>
      <c r="E62" s="77"/>
    </row>
    <row r="63" spans="1:5" ht="12.75" hidden="1">
      <c r="A63" s="127" t="s">
        <v>15</v>
      </c>
      <c r="B63" s="83" t="s">
        <v>8</v>
      </c>
      <c r="C63" s="82"/>
      <c r="D63" s="4"/>
      <c r="E63" s="77">
        <v>6</v>
      </c>
    </row>
    <row r="64" spans="1:5" ht="12.75" hidden="1">
      <c r="A64" s="127" t="s">
        <v>15</v>
      </c>
      <c r="B64" s="83" t="s">
        <v>9</v>
      </c>
      <c r="C64" s="82"/>
      <c r="D64" s="4"/>
      <c r="E64" s="77"/>
    </row>
    <row r="65" spans="1:5" ht="12.75" hidden="1">
      <c r="A65" s="127" t="s">
        <v>15</v>
      </c>
      <c r="B65" s="83" t="s">
        <v>109</v>
      </c>
      <c r="C65" s="82" t="s">
        <v>4</v>
      </c>
      <c r="D65" s="4"/>
      <c r="E65" s="77">
        <v>1</v>
      </c>
    </row>
    <row r="66" spans="1:5" ht="12.75" hidden="1">
      <c r="A66" s="127" t="s">
        <v>15</v>
      </c>
      <c r="B66" s="83" t="s">
        <v>109</v>
      </c>
      <c r="C66" s="82" t="s">
        <v>5</v>
      </c>
      <c r="D66" s="4"/>
      <c r="E66" s="77">
        <v>1</v>
      </c>
    </row>
    <row r="67" spans="1:5" ht="25.5" hidden="1">
      <c r="A67" s="127" t="s">
        <v>15</v>
      </c>
      <c r="B67" s="83" t="s">
        <v>110</v>
      </c>
      <c r="C67" s="82" t="s">
        <v>4</v>
      </c>
      <c r="D67" s="4"/>
      <c r="E67" s="77">
        <v>1</v>
      </c>
    </row>
    <row r="68" spans="1:5" ht="25.5" hidden="1">
      <c r="A68" s="127" t="s">
        <v>15</v>
      </c>
      <c r="B68" s="83" t="s">
        <v>110</v>
      </c>
      <c r="C68" s="82" t="s">
        <v>5</v>
      </c>
      <c r="D68" s="4"/>
      <c r="E68" s="77">
        <v>1</v>
      </c>
    </row>
    <row r="69" spans="1:5" ht="12.75" hidden="1">
      <c r="A69" s="127" t="s">
        <v>15</v>
      </c>
      <c r="B69" s="83" t="s">
        <v>111</v>
      </c>
      <c r="C69" s="82" t="s">
        <v>4</v>
      </c>
      <c r="D69" s="4"/>
      <c r="E69" s="77">
        <v>13</v>
      </c>
    </row>
    <row r="70" spans="1:5" ht="12.75" hidden="1">
      <c r="A70" s="128" t="s">
        <v>15</v>
      </c>
      <c r="B70" s="83" t="s">
        <v>111</v>
      </c>
      <c r="C70" s="82" t="s">
        <v>5</v>
      </c>
      <c r="D70" s="4"/>
      <c r="E70" s="77">
        <v>14</v>
      </c>
    </row>
    <row r="71" spans="1:5" ht="25.5" hidden="1">
      <c r="A71" s="126" t="s">
        <v>16</v>
      </c>
      <c r="B71" s="80" t="s">
        <v>107</v>
      </c>
      <c r="C71" s="81" t="s">
        <v>4</v>
      </c>
      <c r="D71" s="4"/>
      <c r="E71" s="77"/>
    </row>
    <row r="72" spans="1:5" ht="25.5" hidden="1">
      <c r="A72" s="127" t="s">
        <v>16</v>
      </c>
      <c r="B72" s="80" t="s">
        <v>107</v>
      </c>
      <c r="C72" s="82" t="s">
        <v>5</v>
      </c>
      <c r="D72" s="4"/>
      <c r="E72" s="77"/>
    </row>
    <row r="73" spans="1:5" ht="25.5" hidden="1">
      <c r="A73" s="127" t="s">
        <v>16</v>
      </c>
      <c r="B73" s="80" t="s">
        <v>108</v>
      </c>
      <c r="C73" s="82" t="s">
        <v>4</v>
      </c>
      <c r="D73" s="4">
        <v>1</v>
      </c>
      <c r="E73" s="77">
        <v>1</v>
      </c>
    </row>
    <row r="74" spans="1:5" ht="25.5" hidden="1">
      <c r="A74" s="127" t="s">
        <v>16</v>
      </c>
      <c r="B74" s="80" t="s">
        <v>108</v>
      </c>
      <c r="C74" s="82" t="s">
        <v>5</v>
      </c>
      <c r="D74" s="4">
        <v>1</v>
      </c>
      <c r="E74" s="77"/>
    </row>
    <row r="75" spans="1:5" ht="12.75" hidden="1">
      <c r="A75" s="127" t="s">
        <v>16</v>
      </c>
      <c r="B75" s="83" t="s">
        <v>7</v>
      </c>
      <c r="C75" s="82"/>
      <c r="D75" s="4">
        <v>2</v>
      </c>
      <c r="E75" s="77">
        <v>2</v>
      </c>
    </row>
    <row r="76" spans="1:5" ht="12.75" hidden="1">
      <c r="A76" s="127" t="s">
        <v>16</v>
      </c>
      <c r="B76" s="83" t="s">
        <v>8</v>
      </c>
      <c r="C76" s="82"/>
      <c r="D76" s="4">
        <v>1</v>
      </c>
      <c r="E76" s="77">
        <v>1</v>
      </c>
    </row>
    <row r="77" spans="1:5" ht="12.75" hidden="1">
      <c r="A77" s="127" t="s">
        <v>16</v>
      </c>
      <c r="B77" s="83" t="s">
        <v>9</v>
      </c>
      <c r="C77" s="82"/>
      <c r="D77" s="4"/>
      <c r="E77" s="77">
        <v>2</v>
      </c>
    </row>
    <row r="78" spans="1:5" ht="12.75" hidden="1">
      <c r="A78" s="127" t="s">
        <v>16</v>
      </c>
      <c r="B78" s="83" t="s">
        <v>109</v>
      </c>
      <c r="C78" s="82" t="s">
        <v>4</v>
      </c>
      <c r="D78" s="4"/>
      <c r="E78" s="77"/>
    </row>
    <row r="79" spans="1:5" ht="12.75" hidden="1">
      <c r="A79" s="127" t="s">
        <v>16</v>
      </c>
      <c r="B79" s="83" t="s">
        <v>109</v>
      </c>
      <c r="C79" s="82" t="s">
        <v>5</v>
      </c>
      <c r="D79" s="4"/>
      <c r="E79" s="77"/>
    </row>
    <row r="80" spans="1:5" ht="25.5" hidden="1">
      <c r="A80" s="127" t="s">
        <v>16</v>
      </c>
      <c r="B80" s="83" t="s">
        <v>110</v>
      </c>
      <c r="C80" s="82" t="s">
        <v>4</v>
      </c>
      <c r="D80" s="4"/>
      <c r="E80" s="77"/>
    </row>
    <row r="81" spans="1:5" ht="25.5" hidden="1">
      <c r="A81" s="127" t="s">
        <v>16</v>
      </c>
      <c r="B81" s="83" t="s">
        <v>110</v>
      </c>
      <c r="C81" s="82" t="s">
        <v>5</v>
      </c>
      <c r="D81" s="4"/>
      <c r="E81" s="77"/>
    </row>
    <row r="82" spans="1:5" ht="12.75" hidden="1">
      <c r="A82" s="127" t="s">
        <v>16</v>
      </c>
      <c r="B82" s="83" t="s">
        <v>111</v>
      </c>
      <c r="C82" s="82" t="s">
        <v>4</v>
      </c>
      <c r="D82" s="4">
        <v>1</v>
      </c>
      <c r="E82" s="77">
        <v>1</v>
      </c>
    </row>
    <row r="83" spans="1:5" ht="12.75" hidden="1">
      <c r="A83" s="128" t="s">
        <v>16</v>
      </c>
      <c r="B83" s="83" t="s">
        <v>111</v>
      </c>
      <c r="C83" s="82" t="s">
        <v>5</v>
      </c>
      <c r="D83" s="4">
        <v>1</v>
      </c>
      <c r="E83" s="77">
        <v>1</v>
      </c>
    </row>
    <row r="84" spans="1:5" ht="25.5" hidden="1">
      <c r="A84" s="126" t="s">
        <v>17</v>
      </c>
      <c r="B84" s="80" t="s">
        <v>107</v>
      </c>
      <c r="C84" s="81" t="s">
        <v>4</v>
      </c>
      <c r="D84" s="4"/>
      <c r="E84" s="77"/>
    </row>
    <row r="85" spans="1:5" ht="25.5" hidden="1">
      <c r="A85" s="127" t="s">
        <v>17</v>
      </c>
      <c r="B85" s="80" t="s">
        <v>107</v>
      </c>
      <c r="C85" s="82" t="s">
        <v>5</v>
      </c>
      <c r="D85" s="4"/>
      <c r="E85" s="77"/>
    </row>
    <row r="86" spans="1:5" ht="25.5" hidden="1">
      <c r="A86" s="127" t="s">
        <v>17</v>
      </c>
      <c r="B86" s="80" t="s">
        <v>108</v>
      </c>
      <c r="C86" s="82" t="s">
        <v>4</v>
      </c>
      <c r="D86" s="4"/>
      <c r="E86" s="77"/>
    </row>
    <row r="87" spans="1:5" ht="25.5" hidden="1">
      <c r="A87" s="127" t="s">
        <v>17</v>
      </c>
      <c r="B87" s="80" t="s">
        <v>108</v>
      </c>
      <c r="C87" s="82" t="s">
        <v>5</v>
      </c>
      <c r="D87" s="4"/>
      <c r="E87" s="77"/>
    </row>
    <row r="88" spans="1:5" ht="12.75" hidden="1">
      <c r="A88" s="127" t="s">
        <v>17</v>
      </c>
      <c r="B88" s="83" t="s">
        <v>7</v>
      </c>
      <c r="C88" s="82"/>
      <c r="D88" s="4"/>
      <c r="E88" s="77"/>
    </row>
    <row r="89" spans="1:5" ht="12.75" hidden="1">
      <c r="A89" s="127" t="s">
        <v>17</v>
      </c>
      <c r="B89" s="83" t="s">
        <v>8</v>
      </c>
      <c r="C89" s="82"/>
      <c r="D89" s="4">
        <v>9</v>
      </c>
      <c r="E89" s="77">
        <v>9</v>
      </c>
    </row>
    <row r="90" spans="1:5" ht="12.75" hidden="1">
      <c r="A90" s="127" t="s">
        <v>17</v>
      </c>
      <c r="B90" s="83" t="s">
        <v>9</v>
      </c>
      <c r="C90" s="82"/>
      <c r="D90" s="4"/>
      <c r="E90" s="77">
        <v>9</v>
      </c>
    </row>
    <row r="91" spans="1:5" ht="12.75" hidden="1">
      <c r="A91" s="127" t="s">
        <v>17</v>
      </c>
      <c r="B91" s="83" t="s">
        <v>109</v>
      </c>
      <c r="C91" s="82" t="s">
        <v>4</v>
      </c>
      <c r="D91" s="4">
        <v>12</v>
      </c>
      <c r="E91" s="77">
        <v>12</v>
      </c>
    </row>
    <row r="92" spans="1:5" ht="12.75" hidden="1">
      <c r="A92" s="127" t="s">
        <v>17</v>
      </c>
      <c r="B92" s="83" t="s">
        <v>109</v>
      </c>
      <c r="C92" s="82" t="s">
        <v>5</v>
      </c>
      <c r="D92" s="4">
        <v>12</v>
      </c>
      <c r="E92" s="77">
        <v>12</v>
      </c>
    </row>
    <row r="93" spans="1:5" ht="25.5" hidden="1">
      <c r="A93" s="127" t="s">
        <v>17</v>
      </c>
      <c r="B93" s="83" t="s">
        <v>110</v>
      </c>
      <c r="C93" s="82" t="s">
        <v>4</v>
      </c>
      <c r="D93" s="4">
        <v>1</v>
      </c>
      <c r="E93" s="77">
        <v>1</v>
      </c>
    </row>
    <row r="94" spans="1:5" ht="25.5" hidden="1">
      <c r="A94" s="127" t="s">
        <v>17</v>
      </c>
      <c r="B94" s="83" t="s">
        <v>110</v>
      </c>
      <c r="C94" s="82" t="s">
        <v>5</v>
      </c>
      <c r="D94" s="4">
        <v>1</v>
      </c>
      <c r="E94" s="77">
        <v>1</v>
      </c>
    </row>
    <row r="95" spans="1:5" ht="12.75" hidden="1">
      <c r="A95" s="127" t="s">
        <v>17</v>
      </c>
      <c r="B95" s="83" t="s">
        <v>111</v>
      </c>
      <c r="C95" s="82" t="s">
        <v>4</v>
      </c>
      <c r="D95" s="4">
        <v>16</v>
      </c>
      <c r="E95" s="77">
        <v>13</v>
      </c>
    </row>
    <row r="96" spans="1:5" ht="12.75" hidden="1">
      <c r="A96" s="128" t="s">
        <v>17</v>
      </c>
      <c r="B96" s="83" t="s">
        <v>111</v>
      </c>
      <c r="C96" s="82" t="s">
        <v>5</v>
      </c>
      <c r="D96" s="4">
        <v>16</v>
      </c>
      <c r="E96" s="77">
        <v>5</v>
      </c>
    </row>
    <row r="97" spans="1:5" ht="25.5" hidden="1">
      <c r="A97" s="126" t="s">
        <v>18</v>
      </c>
      <c r="B97" s="80" t="s">
        <v>107</v>
      </c>
      <c r="C97" s="81" t="s">
        <v>4</v>
      </c>
      <c r="D97" s="4">
        <v>1</v>
      </c>
      <c r="E97" s="77">
        <v>1</v>
      </c>
    </row>
    <row r="98" spans="1:5" ht="25.5" hidden="1">
      <c r="A98" s="127" t="s">
        <v>18</v>
      </c>
      <c r="B98" s="80" t="s">
        <v>107</v>
      </c>
      <c r="C98" s="82" t="s">
        <v>5</v>
      </c>
      <c r="D98" s="4">
        <v>0</v>
      </c>
      <c r="E98" s="77">
        <v>0</v>
      </c>
    </row>
    <row r="99" spans="1:5" ht="25.5" hidden="1">
      <c r="A99" s="127" t="s">
        <v>18</v>
      </c>
      <c r="B99" s="80" t="s">
        <v>108</v>
      </c>
      <c r="C99" s="82" t="s">
        <v>4</v>
      </c>
      <c r="D99" s="4">
        <v>1</v>
      </c>
      <c r="E99" s="77">
        <v>1</v>
      </c>
    </row>
    <row r="100" spans="1:5" ht="25.5" hidden="1">
      <c r="A100" s="127" t="s">
        <v>18</v>
      </c>
      <c r="B100" s="80" t="s">
        <v>108</v>
      </c>
      <c r="C100" s="82" t="s">
        <v>5</v>
      </c>
      <c r="D100" s="4">
        <v>0</v>
      </c>
      <c r="E100" s="77"/>
    </row>
    <row r="101" spans="1:5" ht="12.75" hidden="1">
      <c r="A101" s="127" t="s">
        <v>18</v>
      </c>
      <c r="B101" s="83" t="s">
        <v>7</v>
      </c>
      <c r="C101" s="82"/>
      <c r="D101" s="4">
        <v>2</v>
      </c>
      <c r="E101" s="77">
        <v>2</v>
      </c>
    </row>
    <row r="102" spans="1:5" ht="12.75" hidden="1">
      <c r="A102" s="127" t="s">
        <v>18</v>
      </c>
      <c r="B102" s="83" t="s">
        <v>8</v>
      </c>
      <c r="C102" s="82"/>
      <c r="D102" s="4">
        <v>1</v>
      </c>
      <c r="E102" s="77">
        <v>1</v>
      </c>
    </row>
    <row r="103" spans="1:5" ht="12.75" hidden="1">
      <c r="A103" s="127" t="s">
        <v>18</v>
      </c>
      <c r="B103" s="83" t="s">
        <v>9</v>
      </c>
      <c r="C103" s="82"/>
      <c r="D103" s="4"/>
      <c r="E103" s="77">
        <v>1</v>
      </c>
    </row>
    <row r="104" spans="1:5" ht="12.75" hidden="1">
      <c r="A104" s="127" t="s">
        <v>18</v>
      </c>
      <c r="B104" s="83" t="s">
        <v>109</v>
      </c>
      <c r="C104" s="82" t="s">
        <v>4</v>
      </c>
      <c r="D104" s="4">
        <v>1</v>
      </c>
      <c r="E104" s="77">
        <v>1</v>
      </c>
    </row>
    <row r="105" spans="1:5" ht="12.75" hidden="1">
      <c r="A105" s="127" t="s">
        <v>18</v>
      </c>
      <c r="B105" s="83" t="s">
        <v>109</v>
      </c>
      <c r="C105" s="82" t="s">
        <v>5</v>
      </c>
      <c r="D105" s="4">
        <v>0</v>
      </c>
      <c r="E105" s="77"/>
    </row>
    <row r="106" spans="1:5" ht="25.5" hidden="1">
      <c r="A106" s="127" t="s">
        <v>18</v>
      </c>
      <c r="B106" s="83" t="s">
        <v>110</v>
      </c>
      <c r="C106" s="82" t="s">
        <v>4</v>
      </c>
      <c r="D106" s="4">
        <v>2</v>
      </c>
      <c r="E106" s="77">
        <v>2</v>
      </c>
    </row>
    <row r="107" spans="1:5" ht="25.5" hidden="1">
      <c r="A107" s="127" t="s">
        <v>18</v>
      </c>
      <c r="B107" s="83" t="s">
        <v>110</v>
      </c>
      <c r="C107" s="82" t="s">
        <v>5</v>
      </c>
      <c r="D107" s="4">
        <v>0</v>
      </c>
      <c r="E107" s="77"/>
    </row>
    <row r="108" spans="1:5" ht="12.75" hidden="1">
      <c r="A108" s="127" t="s">
        <v>18</v>
      </c>
      <c r="B108" s="83" t="s">
        <v>111</v>
      </c>
      <c r="C108" s="82" t="s">
        <v>4</v>
      </c>
      <c r="D108" s="4">
        <v>0</v>
      </c>
      <c r="E108" s="77"/>
    </row>
    <row r="109" spans="1:5" ht="12.75" hidden="1">
      <c r="A109" s="128" t="s">
        <v>18</v>
      </c>
      <c r="B109" s="83" t="s">
        <v>111</v>
      </c>
      <c r="C109" s="82" t="s">
        <v>5</v>
      </c>
      <c r="D109" s="4">
        <v>0</v>
      </c>
      <c r="E109" s="77"/>
    </row>
    <row r="110" spans="1:5" ht="25.5" hidden="1">
      <c r="A110" s="126" t="s">
        <v>19</v>
      </c>
      <c r="B110" s="80" t="s">
        <v>107</v>
      </c>
      <c r="C110" s="81" t="s">
        <v>4</v>
      </c>
      <c r="D110" s="4"/>
      <c r="E110" s="77"/>
    </row>
    <row r="111" spans="1:5" ht="25.5" hidden="1">
      <c r="A111" s="127" t="s">
        <v>19</v>
      </c>
      <c r="B111" s="80" t="s">
        <v>107</v>
      </c>
      <c r="C111" s="82" t="s">
        <v>5</v>
      </c>
      <c r="D111" s="4"/>
      <c r="E111" s="77"/>
    </row>
    <row r="112" spans="1:5" ht="25.5" hidden="1">
      <c r="A112" s="127" t="s">
        <v>19</v>
      </c>
      <c r="B112" s="80" t="s">
        <v>108</v>
      </c>
      <c r="C112" s="82" t="s">
        <v>4</v>
      </c>
      <c r="D112" s="4">
        <v>41</v>
      </c>
      <c r="E112" s="77">
        <v>39</v>
      </c>
    </row>
    <row r="113" spans="1:5" ht="25.5" hidden="1">
      <c r="A113" s="127" t="s">
        <v>19</v>
      </c>
      <c r="B113" s="80" t="s">
        <v>108</v>
      </c>
      <c r="C113" s="82" t="s">
        <v>5</v>
      </c>
      <c r="D113" s="4">
        <v>22</v>
      </c>
      <c r="E113" s="77">
        <v>9</v>
      </c>
    </row>
    <row r="114" spans="1:5" ht="12.75" hidden="1">
      <c r="A114" s="127" t="s">
        <v>19</v>
      </c>
      <c r="B114" s="83" t="s">
        <v>7</v>
      </c>
      <c r="C114" s="82"/>
      <c r="D114" s="4">
        <v>0</v>
      </c>
      <c r="E114" s="77"/>
    </row>
    <row r="115" spans="1:5" ht="12.75" hidden="1">
      <c r="A115" s="127" t="s">
        <v>19</v>
      </c>
      <c r="B115" s="83" t="s">
        <v>8</v>
      </c>
      <c r="C115" s="82"/>
      <c r="D115" s="4">
        <v>21</v>
      </c>
      <c r="E115" s="77">
        <v>20</v>
      </c>
    </row>
    <row r="116" spans="1:5" ht="12.75" hidden="1">
      <c r="A116" s="127" t="s">
        <v>19</v>
      </c>
      <c r="B116" s="83" t="s">
        <v>9</v>
      </c>
      <c r="C116" s="82"/>
      <c r="D116" s="4"/>
      <c r="E116" s="77">
        <v>20</v>
      </c>
    </row>
    <row r="117" spans="1:5" ht="12.75" hidden="1">
      <c r="A117" s="127" t="s">
        <v>19</v>
      </c>
      <c r="B117" s="83" t="s">
        <v>109</v>
      </c>
      <c r="C117" s="82" t="s">
        <v>4</v>
      </c>
      <c r="D117" s="4">
        <v>45</v>
      </c>
      <c r="E117" s="77">
        <v>45</v>
      </c>
    </row>
    <row r="118" spans="1:5" ht="12.75" hidden="1">
      <c r="A118" s="127" t="s">
        <v>19</v>
      </c>
      <c r="B118" s="83" t="s">
        <v>109</v>
      </c>
      <c r="C118" s="82" t="s">
        <v>5</v>
      </c>
      <c r="D118" s="4">
        <v>35</v>
      </c>
      <c r="E118" s="77">
        <v>31</v>
      </c>
    </row>
    <row r="119" spans="1:5" ht="25.5" hidden="1">
      <c r="A119" s="127" t="s">
        <v>19</v>
      </c>
      <c r="B119" s="83" t="s">
        <v>110</v>
      </c>
      <c r="C119" s="82" t="s">
        <v>4</v>
      </c>
      <c r="D119" s="4"/>
      <c r="E119" s="77"/>
    </row>
    <row r="120" spans="1:5" ht="25.5" hidden="1">
      <c r="A120" s="127" t="s">
        <v>19</v>
      </c>
      <c r="B120" s="83" t="s">
        <v>110</v>
      </c>
      <c r="C120" s="82" t="s">
        <v>5</v>
      </c>
      <c r="D120" s="4"/>
      <c r="E120" s="77"/>
    </row>
    <row r="121" spans="1:5" ht="12.75" hidden="1">
      <c r="A121" s="127" t="s">
        <v>19</v>
      </c>
      <c r="B121" s="83" t="s">
        <v>111</v>
      </c>
      <c r="C121" s="82" t="s">
        <v>4</v>
      </c>
      <c r="D121" s="4">
        <v>10</v>
      </c>
      <c r="E121" s="77">
        <v>8</v>
      </c>
    </row>
    <row r="122" spans="1:5" ht="12.75" hidden="1">
      <c r="A122" s="128" t="s">
        <v>19</v>
      </c>
      <c r="B122" s="83" t="s">
        <v>111</v>
      </c>
      <c r="C122" s="82" t="s">
        <v>5</v>
      </c>
      <c r="D122" s="4">
        <v>10</v>
      </c>
      <c r="E122" s="77">
        <v>4</v>
      </c>
    </row>
    <row r="123" spans="1:5" ht="25.5" hidden="1">
      <c r="A123" s="126" t="s">
        <v>20</v>
      </c>
      <c r="B123" s="80" t="s">
        <v>107</v>
      </c>
      <c r="C123" s="81" t="s">
        <v>4</v>
      </c>
      <c r="D123" s="4">
        <v>1</v>
      </c>
      <c r="E123" s="77">
        <v>1</v>
      </c>
    </row>
    <row r="124" spans="1:5" ht="25.5" hidden="1">
      <c r="A124" s="127" t="s">
        <v>20</v>
      </c>
      <c r="B124" s="80" t="s">
        <v>107</v>
      </c>
      <c r="C124" s="82" t="s">
        <v>5</v>
      </c>
      <c r="D124" s="4"/>
      <c r="E124" s="77">
        <v>0</v>
      </c>
    </row>
    <row r="125" spans="1:5" ht="25.5" hidden="1">
      <c r="A125" s="127" t="s">
        <v>20</v>
      </c>
      <c r="B125" s="80" t="s">
        <v>108</v>
      </c>
      <c r="C125" s="82" t="s">
        <v>4</v>
      </c>
      <c r="D125" s="4">
        <v>1</v>
      </c>
      <c r="E125" s="77">
        <v>1</v>
      </c>
    </row>
    <row r="126" spans="1:5" ht="25.5" hidden="1">
      <c r="A126" s="127" t="s">
        <v>20</v>
      </c>
      <c r="B126" s="80" t="s">
        <v>108</v>
      </c>
      <c r="C126" s="82" t="s">
        <v>5</v>
      </c>
      <c r="D126" s="4"/>
      <c r="E126" s="77"/>
    </row>
    <row r="127" spans="1:5" ht="12.75" hidden="1">
      <c r="A127" s="127" t="s">
        <v>20</v>
      </c>
      <c r="B127" s="83" t="s">
        <v>7</v>
      </c>
      <c r="C127" s="82"/>
      <c r="D127" s="4"/>
      <c r="E127" s="77"/>
    </row>
    <row r="128" spans="1:5" ht="12.75" hidden="1">
      <c r="A128" s="127" t="s">
        <v>20</v>
      </c>
      <c r="B128" s="83" t="s">
        <v>8</v>
      </c>
      <c r="C128" s="82"/>
      <c r="D128" s="4"/>
      <c r="E128" s="77"/>
    </row>
    <row r="129" spans="1:5" ht="12.75" hidden="1">
      <c r="A129" s="127" t="s">
        <v>20</v>
      </c>
      <c r="B129" s="83" t="s">
        <v>9</v>
      </c>
      <c r="C129" s="82"/>
      <c r="D129" s="4"/>
      <c r="E129" s="77"/>
    </row>
    <row r="130" spans="1:5" ht="12.75" hidden="1">
      <c r="A130" s="127" t="s">
        <v>20</v>
      </c>
      <c r="B130" s="83" t="s">
        <v>109</v>
      </c>
      <c r="C130" s="82" t="s">
        <v>4</v>
      </c>
      <c r="D130" s="4"/>
      <c r="E130" s="77">
        <v>1</v>
      </c>
    </row>
    <row r="131" spans="1:5" ht="12.75" hidden="1">
      <c r="A131" s="127" t="s">
        <v>20</v>
      </c>
      <c r="B131" s="83" t="s">
        <v>109</v>
      </c>
      <c r="C131" s="82" t="s">
        <v>5</v>
      </c>
      <c r="D131" s="4">
        <v>1</v>
      </c>
      <c r="E131" s="77"/>
    </row>
    <row r="132" spans="1:5" ht="25.5" hidden="1">
      <c r="A132" s="127" t="s">
        <v>20</v>
      </c>
      <c r="B132" s="83" t="s">
        <v>110</v>
      </c>
      <c r="C132" s="82" t="s">
        <v>4</v>
      </c>
      <c r="D132" s="4"/>
      <c r="E132" s="77"/>
    </row>
    <row r="133" spans="1:5" ht="25.5" hidden="1">
      <c r="A133" s="127" t="s">
        <v>20</v>
      </c>
      <c r="B133" s="83" t="s">
        <v>110</v>
      </c>
      <c r="C133" s="82" t="s">
        <v>5</v>
      </c>
      <c r="D133" s="4"/>
      <c r="E133" s="77"/>
    </row>
    <row r="134" spans="1:5" ht="12.75" hidden="1">
      <c r="A134" s="127" t="s">
        <v>20</v>
      </c>
      <c r="B134" s="83" t="s">
        <v>111</v>
      </c>
      <c r="C134" s="82" t="s">
        <v>4</v>
      </c>
      <c r="D134" s="4">
        <v>2</v>
      </c>
      <c r="E134" s="77">
        <v>3</v>
      </c>
    </row>
    <row r="135" spans="1:5" ht="12.75" hidden="1">
      <c r="A135" s="128" t="s">
        <v>20</v>
      </c>
      <c r="B135" s="83" t="s">
        <v>111</v>
      </c>
      <c r="C135" s="82" t="s">
        <v>5</v>
      </c>
      <c r="D135" s="4"/>
      <c r="E135" s="77">
        <v>1</v>
      </c>
    </row>
    <row r="136" spans="1:5" ht="25.5" hidden="1">
      <c r="A136" s="126" t="s">
        <v>21</v>
      </c>
      <c r="B136" s="80" t="s">
        <v>107</v>
      </c>
      <c r="C136" s="81" t="s">
        <v>4</v>
      </c>
      <c r="D136" s="4">
        <v>2</v>
      </c>
      <c r="E136" s="77">
        <v>2</v>
      </c>
    </row>
    <row r="137" spans="1:5" ht="25.5" hidden="1">
      <c r="A137" s="127" t="s">
        <v>21</v>
      </c>
      <c r="B137" s="80" t="s">
        <v>107</v>
      </c>
      <c r="C137" s="82" t="s">
        <v>5</v>
      </c>
      <c r="D137" s="4">
        <v>2</v>
      </c>
      <c r="E137" s="77">
        <v>2</v>
      </c>
    </row>
    <row r="138" spans="1:5" ht="25.5" hidden="1">
      <c r="A138" s="127" t="s">
        <v>21</v>
      </c>
      <c r="B138" s="80" t="s">
        <v>108</v>
      </c>
      <c r="C138" s="82" t="s">
        <v>4</v>
      </c>
      <c r="D138" s="4">
        <v>3</v>
      </c>
      <c r="E138" s="77">
        <v>3</v>
      </c>
    </row>
    <row r="139" spans="1:5" ht="25.5" hidden="1">
      <c r="A139" s="127" t="s">
        <v>21</v>
      </c>
      <c r="B139" s="80" t="s">
        <v>108</v>
      </c>
      <c r="C139" s="82" t="s">
        <v>5</v>
      </c>
      <c r="D139" s="4">
        <v>0</v>
      </c>
      <c r="E139" s="77"/>
    </row>
    <row r="140" spans="1:5" ht="12.75" hidden="1">
      <c r="A140" s="127" t="s">
        <v>21</v>
      </c>
      <c r="B140" s="83" t="s">
        <v>7</v>
      </c>
      <c r="C140" s="82"/>
      <c r="D140" s="4">
        <v>0</v>
      </c>
      <c r="E140" s="77"/>
    </row>
    <row r="141" spans="1:5" ht="12.75" hidden="1">
      <c r="A141" s="127" t="s">
        <v>21</v>
      </c>
      <c r="B141" s="83" t="s">
        <v>8</v>
      </c>
      <c r="C141" s="82"/>
      <c r="D141" s="4">
        <v>4</v>
      </c>
      <c r="E141" s="77">
        <v>4</v>
      </c>
    </row>
    <row r="142" spans="1:5" ht="12.75" hidden="1">
      <c r="A142" s="127" t="s">
        <v>21</v>
      </c>
      <c r="B142" s="83" t="s">
        <v>9</v>
      </c>
      <c r="C142" s="82"/>
      <c r="D142" s="4"/>
      <c r="E142" s="77">
        <v>4</v>
      </c>
    </row>
    <row r="143" spans="1:5" ht="12.75" hidden="1">
      <c r="A143" s="127" t="s">
        <v>21</v>
      </c>
      <c r="B143" s="83" t="s">
        <v>109</v>
      </c>
      <c r="C143" s="82" t="s">
        <v>4</v>
      </c>
      <c r="D143" s="4">
        <v>3</v>
      </c>
      <c r="E143" s="77">
        <v>3</v>
      </c>
    </row>
    <row r="144" spans="1:5" ht="12.75" hidden="1">
      <c r="A144" s="127" t="s">
        <v>21</v>
      </c>
      <c r="B144" s="83" t="s">
        <v>109</v>
      </c>
      <c r="C144" s="82" t="s">
        <v>5</v>
      </c>
      <c r="D144" s="4">
        <v>0</v>
      </c>
      <c r="E144" s="77"/>
    </row>
    <row r="145" spans="1:5" ht="25.5" hidden="1">
      <c r="A145" s="127" t="s">
        <v>21</v>
      </c>
      <c r="B145" s="83" t="s">
        <v>110</v>
      </c>
      <c r="C145" s="82" t="s">
        <v>4</v>
      </c>
      <c r="D145" s="4">
        <v>2</v>
      </c>
      <c r="E145" s="77">
        <v>2</v>
      </c>
    </row>
    <row r="146" spans="1:5" ht="25.5" hidden="1">
      <c r="A146" s="127" t="s">
        <v>21</v>
      </c>
      <c r="B146" s="83" t="s">
        <v>110</v>
      </c>
      <c r="C146" s="82" t="s">
        <v>5</v>
      </c>
      <c r="D146" s="4">
        <v>2</v>
      </c>
      <c r="E146" s="77">
        <v>2</v>
      </c>
    </row>
    <row r="147" spans="1:5" ht="12.75" hidden="1">
      <c r="A147" s="127" t="s">
        <v>21</v>
      </c>
      <c r="B147" s="83" t="s">
        <v>111</v>
      </c>
      <c r="C147" s="82" t="s">
        <v>4</v>
      </c>
      <c r="D147" s="4">
        <v>0</v>
      </c>
      <c r="E147" s="77"/>
    </row>
    <row r="148" spans="1:5" ht="12.75" hidden="1">
      <c r="A148" s="128" t="s">
        <v>21</v>
      </c>
      <c r="B148" s="83" t="s">
        <v>111</v>
      </c>
      <c r="C148" s="82" t="s">
        <v>5</v>
      </c>
      <c r="D148" s="4">
        <v>0</v>
      </c>
      <c r="E148" s="77"/>
    </row>
    <row r="149" spans="1:5" ht="25.5" hidden="1">
      <c r="A149" s="126" t="s">
        <v>22</v>
      </c>
      <c r="B149" s="80" t="s">
        <v>107</v>
      </c>
      <c r="C149" s="81" t="s">
        <v>4</v>
      </c>
      <c r="D149" s="4">
        <v>2</v>
      </c>
      <c r="E149" s="77">
        <v>2</v>
      </c>
    </row>
    <row r="150" spans="1:5" ht="25.5" hidden="1">
      <c r="A150" s="127" t="s">
        <v>22</v>
      </c>
      <c r="B150" s="80" t="s">
        <v>107</v>
      </c>
      <c r="C150" s="82" t="s">
        <v>5</v>
      </c>
      <c r="D150" s="4">
        <v>2</v>
      </c>
      <c r="E150" s="77">
        <v>2</v>
      </c>
    </row>
    <row r="151" spans="1:5" ht="25.5" hidden="1">
      <c r="A151" s="127" t="s">
        <v>22</v>
      </c>
      <c r="B151" s="80" t="s">
        <v>108</v>
      </c>
      <c r="C151" s="82" t="s">
        <v>4</v>
      </c>
      <c r="D151" s="4">
        <v>3</v>
      </c>
      <c r="E151" s="77">
        <v>3</v>
      </c>
    </row>
    <row r="152" spans="1:5" ht="25.5" hidden="1">
      <c r="A152" s="127" t="s">
        <v>22</v>
      </c>
      <c r="B152" s="80" t="s">
        <v>108</v>
      </c>
      <c r="C152" s="82" t="s">
        <v>5</v>
      </c>
      <c r="D152" s="4">
        <v>0</v>
      </c>
      <c r="E152" s="77"/>
    </row>
    <row r="153" spans="1:5" ht="12.75" hidden="1">
      <c r="A153" s="127" t="s">
        <v>22</v>
      </c>
      <c r="B153" s="83" t="s">
        <v>7</v>
      </c>
      <c r="C153" s="82"/>
      <c r="D153" s="4">
        <v>0</v>
      </c>
      <c r="E153" s="77"/>
    </row>
    <row r="154" spans="1:5" ht="12.75" hidden="1">
      <c r="A154" s="127" t="s">
        <v>22</v>
      </c>
      <c r="B154" s="83" t="s">
        <v>8</v>
      </c>
      <c r="C154" s="82"/>
      <c r="D154" s="4">
        <v>3</v>
      </c>
      <c r="E154" s="77">
        <v>3</v>
      </c>
    </row>
    <row r="155" spans="1:5" ht="12.75" hidden="1">
      <c r="A155" s="127" t="s">
        <v>22</v>
      </c>
      <c r="B155" s="83" t="s">
        <v>9</v>
      </c>
      <c r="C155" s="82"/>
      <c r="D155" s="4"/>
      <c r="E155" s="77">
        <v>3</v>
      </c>
    </row>
    <row r="156" spans="1:5" ht="12.75" hidden="1">
      <c r="A156" s="127" t="s">
        <v>22</v>
      </c>
      <c r="B156" s="83" t="s">
        <v>109</v>
      </c>
      <c r="C156" s="82" t="s">
        <v>4</v>
      </c>
      <c r="D156" s="4">
        <v>4</v>
      </c>
      <c r="E156" s="77">
        <v>4</v>
      </c>
    </row>
    <row r="157" spans="1:5" ht="12.75" hidden="1">
      <c r="A157" s="127" t="s">
        <v>22</v>
      </c>
      <c r="B157" s="83" t="s">
        <v>109</v>
      </c>
      <c r="C157" s="82" t="s">
        <v>5</v>
      </c>
      <c r="D157" s="4">
        <v>1</v>
      </c>
      <c r="E157" s="77">
        <v>1</v>
      </c>
    </row>
    <row r="158" spans="1:5" ht="25.5" hidden="1">
      <c r="A158" s="127" t="s">
        <v>22</v>
      </c>
      <c r="B158" s="83" t="s">
        <v>110</v>
      </c>
      <c r="C158" s="82" t="s">
        <v>4</v>
      </c>
      <c r="D158" s="4">
        <v>1</v>
      </c>
      <c r="E158" s="77">
        <v>1</v>
      </c>
    </row>
    <row r="159" spans="1:5" ht="25.5" hidden="1">
      <c r="A159" s="127" t="s">
        <v>22</v>
      </c>
      <c r="B159" s="83" t="s">
        <v>110</v>
      </c>
      <c r="C159" s="82" t="s">
        <v>5</v>
      </c>
      <c r="D159" s="4">
        <v>1</v>
      </c>
      <c r="E159" s="77">
        <v>1</v>
      </c>
    </row>
    <row r="160" spans="1:5" ht="12.75" hidden="1">
      <c r="A160" s="127" t="s">
        <v>22</v>
      </c>
      <c r="B160" s="83" t="s">
        <v>111</v>
      </c>
      <c r="C160" s="82" t="s">
        <v>4</v>
      </c>
      <c r="D160" s="4">
        <v>0</v>
      </c>
      <c r="E160" s="77"/>
    </row>
    <row r="161" spans="1:5" ht="12.75" hidden="1">
      <c r="A161" s="128" t="s">
        <v>22</v>
      </c>
      <c r="B161" s="83" t="s">
        <v>111</v>
      </c>
      <c r="C161" s="82" t="s">
        <v>5</v>
      </c>
      <c r="D161" s="4">
        <v>0</v>
      </c>
      <c r="E161" s="77"/>
    </row>
    <row r="162" spans="1:5" ht="25.5" hidden="1">
      <c r="A162" s="126" t="s">
        <v>23</v>
      </c>
      <c r="B162" s="80" t="s">
        <v>107</v>
      </c>
      <c r="C162" s="81" t="s">
        <v>4</v>
      </c>
      <c r="D162" s="4">
        <v>2</v>
      </c>
      <c r="E162" s="77">
        <v>2</v>
      </c>
    </row>
    <row r="163" spans="1:5" ht="25.5" hidden="1">
      <c r="A163" s="127" t="s">
        <v>23</v>
      </c>
      <c r="B163" s="80" t="s">
        <v>107</v>
      </c>
      <c r="C163" s="82" t="s">
        <v>5</v>
      </c>
      <c r="D163" s="4">
        <v>1</v>
      </c>
      <c r="E163" s="77">
        <v>1</v>
      </c>
    </row>
    <row r="164" spans="1:5" ht="25.5" hidden="1">
      <c r="A164" s="127" t="s">
        <v>23</v>
      </c>
      <c r="B164" s="80" t="s">
        <v>108</v>
      </c>
      <c r="C164" s="82" t="s">
        <v>4</v>
      </c>
      <c r="D164" s="4">
        <v>2</v>
      </c>
      <c r="E164" s="77">
        <v>2</v>
      </c>
    </row>
    <row r="165" spans="1:5" ht="25.5" hidden="1">
      <c r="A165" s="127" t="s">
        <v>23</v>
      </c>
      <c r="B165" s="80" t="s">
        <v>108</v>
      </c>
      <c r="C165" s="82" t="s">
        <v>5</v>
      </c>
      <c r="D165" s="4">
        <v>1</v>
      </c>
      <c r="E165" s="77">
        <v>1</v>
      </c>
    </row>
    <row r="166" spans="1:5" ht="12.75" hidden="1">
      <c r="A166" s="127" t="s">
        <v>23</v>
      </c>
      <c r="B166" s="83" t="s">
        <v>7</v>
      </c>
      <c r="C166" s="82"/>
      <c r="D166" s="4">
        <v>2</v>
      </c>
      <c r="E166" s="77"/>
    </row>
    <row r="167" spans="1:5" ht="12.75" hidden="1">
      <c r="A167" s="127" t="s">
        <v>23</v>
      </c>
      <c r="B167" s="83" t="s">
        <v>8</v>
      </c>
      <c r="C167" s="82"/>
      <c r="D167" s="4">
        <v>5</v>
      </c>
      <c r="E167" s="77">
        <v>5</v>
      </c>
    </row>
    <row r="168" spans="1:5" ht="12.75" hidden="1">
      <c r="A168" s="127" t="s">
        <v>23</v>
      </c>
      <c r="B168" s="83" t="s">
        <v>9</v>
      </c>
      <c r="C168" s="82"/>
      <c r="D168" s="4"/>
      <c r="E168" s="77">
        <v>4</v>
      </c>
    </row>
    <row r="169" spans="1:5" ht="12.75" hidden="1">
      <c r="A169" s="127" t="s">
        <v>23</v>
      </c>
      <c r="B169" s="83" t="s">
        <v>109</v>
      </c>
      <c r="C169" s="82" t="s">
        <v>4</v>
      </c>
      <c r="D169" s="4">
        <v>4</v>
      </c>
      <c r="E169" s="77">
        <v>4</v>
      </c>
    </row>
    <row r="170" spans="1:5" ht="12.75" hidden="1">
      <c r="A170" s="127" t="s">
        <v>23</v>
      </c>
      <c r="B170" s="83" t="s">
        <v>109</v>
      </c>
      <c r="C170" s="82" t="s">
        <v>5</v>
      </c>
      <c r="D170" s="4">
        <v>2</v>
      </c>
      <c r="E170" s="77">
        <v>2</v>
      </c>
    </row>
    <row r="171" spans="1:5" ht="25.5" hidden="1">
      <c r="A171" s="127" t="s">
        <v>23</v>
      </c>
      <c r="B171" s="83" t="s">
        <v>110</v>
      </c>
      <c r="C171" s="82" t="s">
        <v>4</v>
      </c>
      <c r="D171" s="4">
        <v>2</v>
      </c>
      <c r="E171" s="77">
        <v>2</v>
      </c>
    </row>
    <row r="172" spans="1:5" ht="25.5" hidden="1">
      <c r="A172" s="127" t="s">
        <v>23</v>
      </c>
      <c r="B172" s="83" t="s">
        <v>110</v>
      </c>
      <c r="C172" s="82" t="s">
        <v>5</v>
      </c>
      <c r="D172" s="4">
        <v>2</v>
      </c>
      <c r="E172" s="77">
        <v>2</v>
      </c>
    </row>
    <row r="173" spans="1:5" ht="12.75" hidden="1">
      <c r="A173" s="127" t="s">
        <v>23</v>
      </c>
      <c r="B173" s="83" t="s">
        <v>111</v>
      </c>
      <c r="C173" s="82" t="s">
        <v>4</v>
      </c>
      <c r="D173" s="4">
        <v>2</v>
      </c>
      <c r="E173" s="77">
        <v>2</v>
      </c>
    </row>
    <row r="174" spans="1:5" ht="12.75" hidden="1">
      <c r="A174" s="128" t="s">
        <v>23</v>
      </c>
      <c r="B174" s="83" t="s">
        <v>111</v>
      </c>
      <c r="C174" s="82" t="s">
        <v>5</v>
      </c>
      <c r="D174" s="4">
        <v>0</v>
      </c>
      <c r="E174" s="77">
        <v>1</v>
      </c>
    </row>
    <row r="175" spans="1:5" ht="25.5">
      <c r="A175" s="126" t="s">
        <v>24</v>
      </c>
      <c r="B175" s="80" t="s">
        <v>107</v>
      </c>
      <c r="C175" s="81" t="s">
        <v>4</v>
      </c>
      <c r="D175" s="4">
        <v>2</v>
      </c>
      <c r="E175" s="77">
        <v>2</v>
      </c>
    </row>
    <row r="176" spans="1:5" ht="25.5">
      <c r="A176" s="127" t="s">
        <v>24</v>
      </c>
      <c r="B176" s="80" t="s">
        <v>107</v>
      </c>
      <c r="C176" s="82" t="s">
        <v>5</v>
      </c>
      <c r="D176" s="4">
        <v>2</v>
      </c>
      <c r="E176" s="77">
        <v>2</v>
      </c>
    </row>
    <row r="177" spans="1:5" ht="25.5">
      <c r="A177" s="127" t="s">
        <v>24</v>
      </c>
      <c r="B177" s="80" t="s">
        <v>108</v>
      </c>
      <c r="C177" s="82" t="s">
        <v>4</v>
      </c>
      <c r="D177" s="4">
        <v>2</v>
      </c>
      <c r="E177" s="77">
        <v>2</v>
      </c>
    </row>
    <row r="178" spans="1:5" ht="25.5">
      <c r="A178" s="127" t="s">
        <v>24</v>
      </c>
      <c r="B178" s="80" t="s">
        <v>108</v>
      </c>
      <c r="C178" s="82" t="s">
        <v>5</v>
      </c>
      <c r="D178" s="4">
        <v>2</v>
      </c>
      <c r="E178" s="77">
        <v>2</v>
      </c>
    </row>
    <row r="179" spans="1:5" ht="12.75">
      <c r="A179" s="127" t="s">
        <v>24</v>
      </c>
      <c r="B179" s="83" t="s">
        <v>7</v>
      </c>
      <c r="C179" s="82"/>
      <c r="D179" s="4"/>
      <c r="E179" s="77"/>
    </row>
    <row r="180" spans="1:5" ht="12.75">
      <c r="A180" s="127" t="s">
        <v>24</v>
      </c>
      <c r="B180" s="83" t="s">
        <v>8</v>
      </c>
      <c r="C180" s="82"/>
      <c r="D180" s="4"/>
      <c r="E180" s="77">
        <v>1</v>
      </c>
    </row>
    <row r="181" spans="1:5" ht="12.75">
      <c r="A181" s="127" t="s">
        <v>24</v>
      </c>
      <c r="B181" s="83" t="s">
        <v>9</v>
      </c>
      <c r="C181" s="82"/>
      <c r="D181" s="4"/>
      <c r="E181" s="77">
        <v>1</v>
      </c>
    </row>
    <row r="182" spans="1:5" ht="12.75">
      <c r="A182" s="127" t="s">
        <v>24</v>
      </c>
      <c r="B182" s="83" t="s">
        <v>109</v>
      </c>
      <c r="C182" s="82" t="s">
        <v>4</v>
      </c>
      <c r="D182" s="4">
        <v>1</v>
      </c>
      <c r="E182" s="77">
        <v>1</v>
      </c>
    </row>
    <row r="183" spans="1:5" ht="12.75">
      <c r="A183" s="127" t="s">
        <v>24</v>
      </c>
      <c r="B183" s="83" t="s">
        <v>109</v>
      </c>
      <c r="C183" s="82" t="s">
        <v>5</v>
      </c>
      <c r="D183" s="4">
        <v>1</v>
      </c>
      <c r="E183" s="77">
        <v>1</v>
      </c>
    </row>
    <row r="184" spans="1:5" ht="25.5">
      <c r="A184" s="127" t="s">
        <v>24</v>
      </c>
      <c r="B184" s="83" t="s">
        <v>110</v>
      </c>
      <c r="C184" s="82" t="s">
        <v>4</v>
      </c>
      <c r="D184" s="4">
        <v>3</v>
      </c>
      <c r="E184" s="77">
        <v>3</v>
      </c>
    </row>
    <row r="185" spans="1:5" ht="25.5">
      <c r="A185" s="127" t="s">
        <v>24</v>
      </c>
      <c r="B185" s="83" t="s">
        <v>110</v>
      </c>
      <c r="C185" s="82" t="s">
        <v>5</v>
      </c>
      <c r="D185" s="4">
        <v>3</v>
      </c>
      <c r="E185" s="77">
        <v>3</v>
      </c>
    </row>
    <row r="186" spans="1:5" ht="12.75">
      <c r="A186" s="127" t="s">
        <v>24</v>
      </c>
      <c r="B186" s="83" t="s">
        <v>111</v>
      </c>
      <c r="C186" s="82" t="s">
        <v>4</v>
      </c>
      <c r="D186" s="4">
        <v>2</v>
      </c>
      <c r="E186" s="77">
        <v>2</v>
      </c>
    </row>
    <row r="187" spans="1:5" ht="12.75">
      <c r="A187" s="128" t="s">
        <v>24</v>
      </c>
      <c r="B187" s="83" t="s">
        <v>111</v>
      </c>
      <c r="C187" s="82" t="s">
        <v>5</v>
      </c>
      <c r="D187" s="4">
        <v>2</v>
      </c>
      <c r="E187" s="77">
        <v>2</v>
      </c>
    </row>
    <row r="188" spans="1:5" ht="25.5" hidden="1">
      <c r="A188" s="126" t="s">
        <v>25</v>
      </c>
      <c r="B188" s="80" t="s">
        <v>107</v>
      </c>
      <c r="C188" s="81" t="s">
        <v>4</v>
      </c>
      <c r="D188" s="4"/>
      <c r="E188" s="77">
        <v>1</v>
      </c>
    </row>
    <row r="189" spans="1:5" ht="25.5" hidden="1">
      <c r="A189" s="127" t="s">
        <v>25</v>
      </c>
      <c r="B189" s="80" t="s">
        <v>107</v>
      </c>
      <c r="C189" s="82" t="s">
        <v>5</v>
      </c>
      <c r="D189" s="4"/>
      <c r="E189" s="77">
        <v>1</v>
      </c>
    </row>
    <row r="190" spans="1:5" ht="25.5" hidden="1">
      <c r="A190" s="127" t="s">
        <v>25</v>
      </c>
      <c r="B190" s="80" t="s">
        <v>108</v>
      </c>
      <c r="C190" s="82" t="s">
        <v>4</v>
      </c>
      <c r="D190" s="4"/>
      <c r="E190" s="77">
        <v>1</v>
      </c>
    </row>
    <row r="191" spans="1:5" ht="25.5" hidden="1">
      <c r="A191" s="127" t="s">
        <v>25</v>
      </c>
      <c r="B191" s="80" t="s">
        <v>108</v>
      </c>
      <c r="C191" s="82" t="s">
        <v>5</v>
      </c>
      <c r="D191" s="4"/>
      <c r="E191" s="77"/>
    </row>
    <row r="192" spans="1:5" ht="12.75" hidden="1">
      <c r="A192" s="127" t="s">
        <v>25</v>
      </c>
      <c r="B192" s="83" t="s">
        <v>7</v>
      </c>
      <c r="C192" s="82"/>
      <c r="D192" s="4"/>
      <c r="E192" s="77"/>
    </row>
    <row r="193" spans="1:5" ht="12.75" hidden="1">
      <c r="A193" s="127" t="s">
        <v>25</v>
      </c>
      <c r="B193" s="83" t="s">
        <v>8</v>
      </c>
      <c r="C193" s="82"/>
      <c r="D193" s="4"/>
      <c r="E193" s="77">
        <v>2</v>
      </c>
    </row>
    <row r="194" spans="1:5" ht="12.75" hidden="1">
      <c r="A194" s="127" t="s">
        <v>25</v>
      </c>
      <c r="B194" s="83" t="s">
        <v>9</v>
      </c>
      <c r="C194" s="82"/>
      <c r="D194" s="4"/>
      <c r="E194" s="77">
        <v>2</v>
      </c>
    </row>
    <row r="195" spans="1:5" ht="12.75" hidden="1">
      <c r="A195" s="127" t="s">
        <v>25</v>
      </c>
      <c r="B195" s="83" t="s">
        <v>109</v>
      </c>
      <c r="C195" s="82" t="s">
        <v>4</v>
      </c>
      <c r="D195" s="4"/>
      <c r="E195" s="77">
        <v>1</v>
      </c>
    </row>
    <row r="196" spans="1:5" ht="12.75" hidden="1">
      <c r="A196" s="127" t="s">
        <v>25</v>
      </c>
      <c r="B196" s="83" t="s">
        <v>109</v>
      </c>
      <c r="C196" s="82" t="s">
        <v>5</v>
      </c>
      <c r="D196" s="4"/>
      <c r="E196" s="77"/>
    </row>
    <row r="197" spans="1:5" ht="25.5" hidden="1">
      <c r="A197" s="127" t="s">
        <v>25</v>
      </c>
      <c r="B197" s="83" t="s">
        <v>110</v>
      </c>
      <c r="C197" s="82" t="s">
        <v>4</v>
      </c>
      <c r="D197" s="4"/>
      <c r="E197" s="77">
        <v>1</v>
      </c>
    </row>
    <row r="198" spans="1:5" ht="25.5" hidden="1">
      <c r="A198" s="127" t="s">
        <v>25</v>
      </c>
      <c r="B198" s="83" t="s">
        <v>110</v>
      </c>
      <c r="C198" s="82" t="s">
        <v>5</v>
      </c>
      <c r="D198" s="4"/>
      <c r="E198" s="77">
        <v>1</v>
      </c>
    </row>
    <row r="199" spans="1:5" ht="12.75" hidden="1">
      <c r="A199" s="127" t="s">
        <v>25</v>
      </c>
      <c r="B199" s="83" t="s">
        <v>111</v>
      </c>
      <c r="C199" s="82" t="s">
        <v>4</v>
      </c>
      <c r="D199" s="4"/>
      <c r="E199" s="77"/>
    </row>
    <row r="200" spans="1:5" ht="12.75" hidden="1">
      <c r="A200" s="128" t="s">
        <v>25</v>
      </c>
      <c r="B200" s="83" t="s">
        <v>111</v>
      </c>
      <c r="C200" s="82" t="s">
        <v>5</v>
      </c>
      <c r="D200" s="4"/>
      <c r="E200" s="77"/>
    </row>
    <row r="201" spans="1:5" ht="25.5" hidden="1">
      <c r="A201" s="126" t="s">
        <v>26</v>
      </c>
      <c r="B201" s="80" t="s">
        <v>107</v>
      </c>
      <c r="C201" s="81" t="s">
        <v>4</v>
      </c>
      <c r="D201" s="4">
        <v>1</v>
      </c>
      <c r="E201" s="77"/>
    </row>
    <row r="202" spans="1:5" ht="25.5" hidden="1">
      <c r="A202" s="127" t="s">
        <v>26</v>
      </c>
      <c r="B202" s="80" t="s">
        <v>107</v>
      </c>
      <c r="C202" s="82" t="s">
        <v>5</v>
      </c>
      <c r="D202" s="4">
        <v>1</v>
      </c>
      <c r="E202" s="77"/>
    </row>
    <row r="203" spans="1:5" ht="25.5" hidden="1">
      <c r="A203" s="127" t="s">
        <v>26</v>
      </c>
      <c r="B203" s="80" t="s">
        <v>108</v>
      </c>
      <c r="C203" s="82" t="s">
        <v>4</v>
      </c>
      <c r="D203" s="4">
        <v>1</v>
      </c>
      <c r="E203" s="77">
        <v>1</v>
      </c>
    </row>
    <row r="204" spans="1:5" ht="25.5" hidden="1">
      <c r="A204" s="127" t="s">
        <v>26</v>
      </c>
      <c r="B204" s="80" t="s">
        <v>108</v>
      </c>
      <c r="C204" s="82" t="s">
        <v>5</v>
      </c>
      <c r="D204" s="4">
        <v>0</v>
      </c>
      <c r="E204" s="77"/>
    </row>
    <row r="205" spans="1:5" ht="12.75" hidden="1">
      <c r="A205" s="127" t="s">
        <v>26</v>
      </c>
      <c r="B205" s="83" t="s">
        <v>7</v>
      </c>
      <c r="C205" s="82"/>
      <c r="D205" s="4">
        <v>0</v>
      </c>
      <c r="E205" s="77"/>
    </row>
    <row r="206" spans="1:5" ht="12.75" hidden="1">
      <c r="A206" s="127" t="s">
        <v>26</v>
      </c>
      <c r="B206" s="83" t="s">
        <v>8</v>
      </c>
      <c r="C206" s="82"/>
      <c r="D206" s="4">
        <v>2</v>
      </c>
      <c r="E206" s="77"/>
    </row>
    <row r="207" spans="1:5" ht="12.75" hidden="1">
      <c r="A207" s="127" t="s">
        <v>26</v>
      </c>
      <c r="B207" s="83" t="s">
        <v>9</v>
      </c>
      <c r="C207" s="82"/>
      <c r="D207" s="4"/>
      <c r="E207" s="77"/>
    </row>
    <row r="208" spans="1:5" ht="12.75" hidden="1">
      <c r="A208" s="127" t="s">
        <v>26</v>
      </c>
      <c r="B208" s="83" t="s">
        <v>109</v>
      </c>
      <c r="C208" s="82" t="s">
        <v>4</v>
      </c>
      <c r="D208" s="4">
        <v>1</v>
      </c>
      <c r="E208" s="77">
        <v>1</v>
      </c>
    </row>
    <row r="209" spans="1:5" ht="12.75" hidden="1">
      <c r="A209" s="127" t="s">
        <v>26</v>
      </c>
      <c r="B209" s="83" t="s">
        <v>109</v>
      </c>
      <c r="C209" s="82" t="s">
        <v>5</v>
      </c>
      <c r="D209" s="4">
        <v>0</v>
      </c>
      <c r="E209" s="77"/>
    </row>
    <row r="210" spans="1:5" ht="25.5" hidden="1">
      <c r="A210" s="127" t="s">
        <v>26</v>
      </c>
      <c r="B210" s="83" t="s">
        <v>110</v>
      </c>
      <c r="C210" s="82" t="s">
        <v>4</v>
      </c>
      <c r="D210" s="4">
        <v>1</v>
      </c>
      <c r="E210" s="77"/>
    </row>
    <row r="211" spans="1:5" ht="25.5" hidden="1">
      <c r="A211" s="127" t="s">
        <v>26</v>
      </c>
      <c r="B211" s="83" t="s">
        <v>110</v>
      </c>
      <c r="C211" s="82" t="s">
        <v>5</v>
      </c>
      <c r="D211" s="4">
        <v>1</v>
      </c>
      <c r="E211" s="77"/>
    </row>
    <row r="212" spans="1:5" ht="12.75" hidden="1">
      <c r="A212" s="127" t="s">
        <v>26</v>
      </c>
      <c r="B212" s="83" t="s">
        <v>111</v>
      </c>
      <c r="C212" s="82" t="s">
        <v>4</v>
      </c>
      <c r="D212" s="4">
        <v>0</v>
      </c>
      <c r="E212" s="77"/>
    </row>
    <row r="213" spans="1:5" ht="12.75" hidden="1">
      <c r="A213" s="128" t="s">
        <v>26</v>
      </c>
      <c r="B213" s="83" t="s">
        <v>111</v>
      </c>
      <c r="C213" s="82" t="s">
        <v>5</v>
      </c>
      <c r="D213" s="4">
        <v>0</v>
      </c>
      <c r="E213" s="77"/>
    </row>
    <row r="214" spans="1:5" ht="25.5" hidden="1">
      <c r="A214" s="126" t="s">
        <v>27</v>
      </c>
      <c r="B214" s="80" t="s">
        <v>107</v>
      </c>
      <c r="C214" s="81" t="s">
        <v>4</v>
      </c>
      <c r="D214" s="4">
        <v>1</v>
      </c>
      <c r="E214" s="77">
        <v>1</v>
      </c>
    </row>
    <row r="215" spans="1:5" ht="25.5" hidden="1">
      <c r="A215" s="127" t="s">
        <v>27</v>
      </c>
      <c r="B215" s="80" t="s">
        <v>107</v>
      </c>
      <c r="C215" s="82" t="s">
        <v>5</v>
      </c>
      <c r="D215" s="4">
        <v>1</v>
      </c>
      <c r="E215" s="77">
        <v>1</v>
      </c>
    </row>
    <row r="216" spans="1:5" ht="25.5" hidden="1">
      <c r="A216" s="127" t="s">
        <v>27</v>
      </c>
      <c r="B216" s="80" t="s">
        <v>108</v>
      </c>
      <c r="C216" s="82" t="s">
        <v>4</v>
      </c>
      <c r="D216" s="4">
        <v>1</v>
      </c>
      <c r="E216" s="77">
        <v>1</v>
      </c>
    </row>
    <row r="217" spans="1:5" ht="25.5" hidden="1">
      <c r="A217" s="127" t="s">
        <v>27</v>
      </c>
      <c r="B217" s="80" t="s">
        <v>108</v>
      </c>
      <c r="C217" s="82" t="s">
        <v>5</v>
      </c>
      <c r="D217" s="4">
        <v>0</v>
      </c>
      <c r="E217" s="77"/>
    </row>
    <row r="218" spans="1:5" ht="12.75" hidden="1">
      <c r="A218" s="127" t="s">
        <v>27</v>
      </c>
      <c r="B218" s="83" t="s">
        <v>7</v>
      </c>
      <c r="C218" s="82"/>
      <c r="D218" s="4">
        <v>5</v>
      </c>
      <c r="E218" s="77">
        <v>5</v>
      </c>
    </row>
    <row r="219" spans="1:5" ht="12.75" hidden="1">
      <c r="A219" s="127" t="s">
        <v>27</v>
      </c>
      <c r="B219" s="83" t="s">
        <v>8</v>
      </c>
      <c r="C219" s="82"/>
      <c r="D219" s="4">
        <v>1</v>
      </c>
      <c r="E219" s="77">
        <v>1</v>
      </c>
    </row>
    <row r="220" spans="1:5" ht="12.75" hidden="1">
      <c r="A220" s="127" t="s">
        <v>27</v>
      </c>
      <c r="B220" s="83" t="s">
        <v>9</v>
      </c>
      <c r="C220" s="82"/>
      <c r="D220" s="4"/>
      <c r="E220" s="77">
        <v>1</v>
      </c>
    </row>
    <row r="221" spans="1:5" ht="12.75" hidden="1">
      <c r="A221" s="127" t="s">
        <v>27</v>
      </c>
      <c r="B221" s="83" t="s">
        <v>109</v>
      </c>
      <c r="C221" s="82" t="s">
        <v>4</v>
      </c>
      <c r="D221" s="4">
        <v>1</v>
      </c>
      <c r="E221" s="77">
        <v>1</v>
      </c>
    </row>
    <row r="222" spans="1:5" ht="12.75" hidden="1">
      <c r="A222" s="127" t="s">
        <v>27</v>
      </c>
      <c r="B222" s="83" t="s">
        <v>109</v>
      </c>
      <c r="C222" s="82" t="s">
        <v>5</v>
      </c>
      <c r="D222" s="4">
        <v>0</v>
      </c>
      <c r="E222" s="77"/>
    </row>
    <row r="223" spans="1:5" ht="25.5" hidden="1">
      <c r="A223" s="127" t="s">
        <v>27</v>
      </c>
      <c r="B223" s="83" t="s">
        <v>110</v>
      </c>
      <c r="C223" s="82" t="s">
        <v>4</v>
      </c>
      <c r="D223" s="4">
        <v>1</v>
      </c>
      <c r="E223" s="77">
        <v>1</v>
      </c>
    </row>
    <row r="224" spans="1:5" ht="25.5" hidden="1">
      <c r="A224" s="127" t="s">
        <v>27</v>
      </c>
      <c r="B224" s="83" t="s">
        <v>110</v>
      </c>
      <c r="C224" s="82" t="s">
        <v>5</v>
      </c>
      <c r="D224" s="4">
        <v>1</v>
      </c>
      <c r="E224" s="77">
        <v>1</v>
      </c>
    </row>
    <row r="225" spans="1:5" ht="12.75" hidden="1">
      <c r="A225" s="127" t="s">
        <v>27</v>
      </c>
      <c r="B225" s="83" t="s">
        <v>111</v>
      </c>
      <c r="C225" s="82" t="s">
        <v>4</v>
      </c>
      <c r="D225" s="4">
        <v>0</v>
      </c>
      <c r="E225" s="77"/>
    </row>
    <row r="226" spans="1:5" ht="12.75" hidden="1">
      <c r="A226" s="128" t="s">
        <v>27</v>
      </c>
      <c r="B226" s="83" t="s">
        <v>111</v>
      </c>
      <c r="C226" s="82" t="s">
        <v>5</v>
      </c>
      <c r="D226" s="4">
        <v>0</v>
      </c>
      <c r="E226" s="77"/>
    </row>
    <row r="227" spans="1:5" ht="25.5" hidden="1">
      <c r="A227" s="126" t="s">
        <v>28</v>
      </c>
      <c r="B227" s="80" t="s">
        <v>107</v>
      </c>
      <c r="C227" s="81" t="s">
        <v>4</v>
      </c>
      <c r="D227" s="4"/>
      <c r="E227" s="77"/>
    </row>
    <row r="228" spans="1:5" ht="25.5" hidden="1">
      <c r="A228" s="127" t="s">
        <v>28</v>
      </c>
      <c r="B228" s="80" t="s">
        <v>107</v>
      </c>
      <c r="C228" s="82" t="s">
        <v>5</v>
      </c>
      <c r="D228" s="4"/>
      <c r="E228" s="77"/>
    </row>
    <row r="229" spans="1:5" ht="25.5" hidden="1">
      <c r="A229" s="127" t="s">
        <v>28</v>
      </c>
      <c r="B229" s="80" t="s">
        <v>108</v>
      </c>
      <c r="C229" s="82" t="s">
        <v>4</v>
      </c>
      <c r="D229" s="4"/>
      <c r="E229" s="77">
        <v>1</v>
      </c>
    </row>
    <row r="230" spans="1:5" ht="25.5" hidden="1">
      <c r="A230" s="127" t="s">
        <v>28</v>
      </c>
      <c r="B230" s="80" t="s">
        <v>108</v>
      </c>
      <c r="C230" s="82" t="s">
        <v>5</v>
      </c>
      <c r="D230" s="4"/>
      <c r="E230" s="77">
        <v>1</v>
      </c>
    </row>
    <row r="231" spans="1:5" ht="12.75" hidden="1">
      <c r="A231" s="127" t="s">
        <v>28</v>
      </c>
      <c r="B231" s="83" t="s">
        <v>7</v>
      </c>
      <c r="C231" s="82"/>
      <c r="D231" s="4">
        <v>5</v>
      </c>
      <c r="E231" s="77">
        <v>5</v>
      </c>
    </row>
    <row r="232" spans="1:5" ht="12.75" hidden="1">
      <c r="A232" s="127" t="s">
        <v>28</v>
      </c>
      <c r="B232" s="83" t="s">
        <v>8</v>
      </c>
      <c r="C232" s="82"/>
      <c r="D232" s="4">
        <v>1</v>
      </c>
      <c r="E232" s="77">
        <v>1</v>
      </c>
    </row>
    <row r="233" spans="1:5" ht="12.75" hidden="1">
      <c r="A233" s="127" t="s">
        <v>28</v>
      </c>
      <c r="B233" s="83" t="s">
        <v>9</v>
      </c>
      <c r="C233" s="82"/>
      <c r="D233" s="4"/>
      <c r="E233" s="77">
        <v>1</v>
      </c>
    </row>
    <row r="234" spans="1:5" ht="12.75" hidden="1">
      <c r="A234" s="127" t="s">
        <v>28</v>
      </c>
      <c r="B234" s="83" t="s">
        <v>109</v>
      </c>
      <c r="C234" s="82" t="s">
        <v>4</v>
      </c>
      <c r="D234" s="4">
        <v>1</v>
      </c>
      <c r="E234" s="77">
        <v>1</v>
      </c>
    </row>
    <row r="235" spans="1:5" ht="12.75" hidden="1">
      <c r="A235" s="127" t="s">
        <v>28</v>
      </c>
      <c r="B235" s="83" t="s">
        <v>109</v>
      </c>
      <c r="C235" s="82" t="s">
        <v>5</v>
      </c>
      <c r="D235" s="4">
        <v>0</v>
      </c>
      <c r="E235" s="77">
        <v>1</v>
      </c>
    </row>
    <row r="236" spans="1:5" ht="25.5" hidden="1">
      <c r="A236" s="127" t="s">
        <v>28</v>
      </c>
      <c r="B236" s="83" t="s">
        <v>110</v>
      </c>
      <c r="C236" s="82" t="s">
        <v>4</v>
      </c>
      <c r="D236" s="4">
        <v>0</v>
      </c>
      <c r="E236" s="77"/>
    </row>
    <row r="237" spans="1:5" ht="25.5" hidden="1">
      <c r="A237" s="127" t="s">
        <v>28</v>
      </c>
      <c r="B237" s="83" t="s">
        <v>110</v>
      </c>
      <c r="C237" s="82" t="s">
        <v>5</v>
      </c>
      <c r="D237" s="4">
        <v>0</v>
      </c>
      <c r="E237" s="77"/>
    </row>
    <row r="238" spans="1:5" ht="12.75" hidden="1">
      <c r="A238" s="127" t="s">
        <v>28</v>
      </c>
      <c r="B238" s="83" t="s">
        <v>111</v>
      </c>
      <c r="C238" s="82" t="s">
        <v>4</v>
      </c>
      <c r="D238" s="4">
        <v>4</v>
      </c>
      <c r="E238" s="77"/>
    </row>
    <row r="239" spans="1:5" ht="12.75" hidden="1">
      <c r="A239" s="128" t="s">
        <v>28</v>
      </c>
      <c r="B239" s="83" t="s">
        <v>111</v>
      </c>
      <c r="C239" s="82" t="s">
        <v>5</v>
      </c>
      <c r="D239" s="4">
        <v>4</v>
      </c>
      <c r="E239" s="77">
        <v>2</v>
      </c>
    </row>
    <row r="240" spans="1:5" ht="25.5" hidden="1">
      <c r="A240" s="126" t="s">
        <v>29</v>
      </c>
      <c r="B240" s="80" t="s">
        <v>107</v>
      </c>
      <c r="C240" s="81" t="s">
        <v>4</v>
      </c>
      <c r="D240" s="4"/>
      <c r="E240" s="77">
        <v>1</v>
      </c>
    </row>
    <row r="241" spans="1:5" ht="25.5" hidden="1">
      <c r="A241" s="127" t="s">
        <v>29</v>
      </c>
      <c r="B241" s="80" t="s">
        <v>107</v>
      </c>
      <c r="C241" s="82" t="s">
        <v>5</v>
      </c>
      <c r="D241" s="4">
        <v>1</v>
      </c>
      <c r="E241" s="77">
        <v>1</v>
      </c>
    </row>
    <row r="242" spans="1:5" ht="25.5" hidden="1">
      <c r="A242" s="127" t="s">
        <v>29</v>
      </c>
      <c r="B242" s="80" t="s">
        <v>108</v>
      </c>
      <c r="C242" s="82" t="s">
        <v>4</v>
      </c>
      <c r="D242" s="4">
        <v>1</v>
      </c>
      <c r="E242" s="77">
        <v>1</v>
      </c>
    </row>
    <row r="243" spans="1:5" ht="25.5" hidden="1">
      <c r="A243" s="127" t="s">
        <v>29</v>
      </c>
      <c r="B243" s="80" t="s">
        <v>108</v>
      </c>
      <c r="C243" s="82" t="s">
        <v>5</v>
      </c>
      <c r="D243" s="4">
        <v>1</v>
      </c>
      <c r="E243" s="77">
        <v>1</v>
      </c>
    </row>
    <row r="244" spans="1:5" ht="12.75" hidden="1">
      <c r="A244" s="127" t="s">
        <v>29</v>
      </c>
      <c r="B244" s="83" t="s">
        <v>7</v>
      </c>
      <c r="C244" s="82"/>
      <c r="D244" s="4"/>
      <c r="E244" s="77"/>
    </row>
    <row r="245" spans="1:5" ht="12.75" hidden="1">
      <c r="A245" s="127" t="s">
        <v>29</v>
      </c>
      <c r="B245" s="83" t="s">
        <v>8</v>
      </c>
      <c r="C245" s="82"/>
      <c r="D245" s="4">
        <v>1</v>
      </c>
      <c r="E245" s="77"/>
    </row>
    <row r="246" spans="1:5" ht="12.75" hidden="1">
      <c r="A246" s="127" t="s">
        <v>29</v>
      </c>
      <c r="B246" s="83" t="s">
        <v>9</v>
      </c>
      <c r="C246" s="82"/>
      <c r="D246" s="4"/>
      <c r="E246" s="77"/>
    </row>
    <row r="247" spans="1:5" ht="12.75" hidden="1">
      <c r="A247" s="127" t="s">
        <v>29</v>
      </c>
      <c r="B247" s="83" t="s">
        <v>109</v>
      </c>
      <c r="C247" s="82" t="s">
        <v>4</v>
      </c>
      <c r="D247" s="4">
        <v>3</v>
      </c>
      <c r="E247" s="77">
        <v>3</v>
      </c>
    </row>
    <row r="248" spans="1:5" ht="12.75" hidden="1">
      <c r="A248" s="127" t="s">
        <v>29</v>
      </c>
      <c r="B248" s="83" t="s">
        <v>109</v>
      </c>
      <c r="C248" s="82" t="s">
        <v>5</v>
      </c>
      <c r="D248" s="4">
        <v>1</v>
      </c>
      <c r="E248" s="77">
        <v>4</v>
      </c>
    </row>
    <row r="249" spans="1:5" ht="25.5" hidden="1">
      <c r="A249" s="127" t="s">
        <v>29</v>
      </c>
      <c r="B249" s="83" t="s">
        <v>110</v>
      </c>
      <c r="C249" s="82" t="s">
        <v>4</v>
      </c>
      <c r="D249" s="4"/>
      <c r="E249" s="77"/>
    </row>
    <row r="250" spans="1:5" ht="25.5" hidden="1">
      <c r="A250" s="127" t="s">
        <v>29</v>
      </c>
      <c r="B250" s="83" t="s">
        <v>110</v>
      </c>
      <c r="C250" s="82" t="s">
        <v>5</v>
      </c>
      <c r="D250" s="4"/>
      <c r="E250" s="77"/>
    </row>
    <row r="251" spans="1:5" ht="12.75" hidden="1">
      <c r="A251" s="127" t="s">
        <v>29</v>
      </c>
      <c r="B251" s="83" t="s">
        <v>111</v>
      </c>
      <c r="C251" s="82" t="s">
        <v>4</v>
      </c>
      <c r="D251" s="4"/>
      <c r="E251" s="77"/>
    </row>
    <row r="252" spans="1:5" ht="12.75" hidden="1">
      <c r="A252" s="128" t="s">
        <v>29</v>
      </c>
      <c r="B252" s="83" t="s">
        <v>111</v>
      </c>
      <c r="C252" s="82" t="s">
        <v>5</v>
      </c>
      <c r="D252" s="4"/>
      <c r="E252" s="77"/>
    </row>
    <row r="253" spans="1:5" ht="25.5" hidden="1">
      <c r="A253" s="126" t="s">
        <v>30</v>
      </c>
      <c r="B253" s="80" t="s">
        <v>107</v>
      </c>
      <c r="C253" s="81" t="s">
        <v>4</v>
      </c>
      <c r="D253" s="4"/>
      <c r="E253" s="77"/>
    </row>
    <row r="254" spans="1:5" ht="25.5" hidden="1">
      <c r="A254" s="127" t="s">
        <v>30</v>
      </c>
      <c r="B254" s="80" t="s">
        <v>107</v>
      </c>
      <c r="C254" s="82" t="s">
        <v>5</v>
      </c>
      <c r="D254" s="4"/>
      <c r="E254" s="77"/>
    </row>
    <row r="255" spans="1:5" ht="25.5" hidden="1">
      <c r="A255" s="127" t="s">
        <v>30</v>
      </c>
      <c r="B255" s="80" t="s">
        <v>108</v>
      </c>
      <c r="C255" s="82" t="s">
        <v>4</v>
      </c>
      <c r="D255" s="4"/>
      <c r="E255" s="77"/>
    </row>
    <row r="256" spans="1:5" ht="25.5" hidden="1">
      <c r="A256" s="127" t="s">
        <v>30</v>
      </c>
      <c r="B256" s="80" t="s">
        <v>108</v>
      </c>
      <c r="C256" s="82" t="s">
        <v>5</v>
      </c>
      <c r="D256" s="4"/>
      <c r="E256" s="77"/>
    </row>
    <row r="257" spans="1:5" ht="12.75" hidden="1">
      <c r="A257" s="127" t="s">
        <v>30</v>
      </c>
      <c r="B257" s="83" t="s">
        <v>7</v>
      </c>
      <c r="C257" s="82"/>
      <c r="D257" s="4"/>
      <c r="E257" s="77"/>
    </row>
    <row r="258" spans="1:5" ht="12.75" hidden="1">
      <c r="A258" s="127" t="s">
        <v>30</v>
      </c>
      <c r="B258" s="83" t="s">
        <v>8</v>
      </c>
      <c r="C258" s="82"/>
      <c r="D258" s="4"/>
      <c r="E258" s="77">
        <v>1</v>
      </c>
    </row>
    <row r="259" spans="1:5" ht="12.75" hidden="1">
      <c r="A259" s="127" t="s">
        <v>30</v>
      </c>
      <c r="B259" s="83" t="s">
        <v>9</v>
      </c>
      <c r="C259" s="82"/>
      <c r="D259" s="4"/>
      <c r="E259" s="77">
        <v>1</v>
      </c>
    </row>
    <row r="260" spans="1:5" ht="12.75" hidden="1">
      <c r="A260" s="127" t="s">
        <v>30</v>
      </c>
      <c r="B260" s="83" t="s">
        <v>109</v>
      </c>
      <c r="C260" s="82" t="s">
        <v>4</v>
      </c>
      <c r="D260" s="4">
        <v>1</v>
      </c>
      <c r="E260" s="77">
        <v>1</v>
      </c>
    </row>
    <row r="261" spans="1:5" ht="12.75" hidden="1">
      <c r="A261" s="127" t="s">
        <v>30</v>
      </c>
      <c r="B261" s="83" t="s">
        <v>109</v>
      </c>
      <c r="C261" s="82" t="s">
        <v>5</v>
      </c>
      <c r="D261" s="4">
        <v>1</v>
      </c>
      <c r="E261" s="77">
        <v>1</v>
      </c>
    </row>
    <row r="262" spans="1:5" ht="25.5" hidden="1">
      <c r="A262" s="127" t="s">
        <v>30</v>
      </c>
      <c r="B262" s="83" t="s">
        <v>110</v>
      </c>
      <c r="C262" s="82" t="s">
        <v>4</v>
      </c>
      <c r="D262" s="4">
        <v>1</v>
      </c>
      <c r="E262" s="77">
        <v>1</v>
      </c>
    </row>
    <row r="263" spans="1:5" ht="25.5" hidden="1">
      <c r="A263" s="127" t="s">
        <v>30</v>
      </c>
      <c r="B263" s="83" t="s">
        <v>110</v>
      </c>
      <c r="C263" s="82" t="s">
        <v>5</v>
      </c>
      <c r="D263" s="4">
        <v>1</v>
      </c>
      <c r="E263" s="77">
        <v>1</v>
      </c>
    </row>
    <row r="264" spans="1:5" ht="12.75" hidden="1">
      <c r="A264" s="127" t="s">
        <v>30</v>
      </c>
      <c r="B264" s="83" t="s">
        <v>111</v>
      </c>
      <c r="C264" s="82" t="s">
        <v>4</v>
      </c>
      <c r="D264" s="4">
        <v>3</v>
      </c>
      <c r="E264" s="77">
        <v>2</v>
      </c>
    </row>
    <row r="265" spans="1:5" ht="12.75" hidden="1">
      <c r="A265" s="128" t="s">
        <v>30</v>
      </c>
      <c r="B265" s="83" t="s">
        <v>111</v>
      </c>
      <c r="C265" s="82" t="s">
        <v>5</v>
      </c>
      <c r="D265" s="4">
        <v>3</v>
      </c>
      <c r="E265" s="77">
        <v>2</v>
      </c>
    </row>
    <row r="266" spans="1:5" ht="25.5" hidden="1">
      <c r="A266" s="126" t="s">
        <v>31</v>
      </c>
      <c r="B266" s="80" t="s">
        <v>107</v>
      </c>
      <c r="C266" s="81" t="s">
        <v>4</v>
      </c>
      <c r="D266" s="4"/>
      <c r="E266" s="77"/>
    </row>
    <row r="267" spans="1:5" ht="25.5" hidden="1">
      <c r="A267" s="127" t="s">
        <v>31</v>
      </c>
      <c r="B267" s="80" t="s">
        <v>107</v>
      </c>
      <c r="C267" s="82" t="s">
        <v>5</v>
      </c>
      <c r="D267" s="4"/>
      <c r="E267" s="77"/>
    </row>
    <row r="268" spans="1:5" ht="25.5" hidden="1">
      <c r="A268" s="127" t="s">
        <v>31</v>
      </c>
      <c r="B268" s="80" t="s">
        <v>108</v>
      </c>
      <c r="C268" s="82" t="s">
        <v>4</v>
      </c>
      <c r="D268" s="4">
        <v>2</v>
      </c>
      <c r="E268" s="77">
        <v>2</v>
      </c>
    </row>
    <row r="269" spans="1:5" ht="25.5" hidden="1">
      <c r="A269" s="127" t="s">
        <v>31</v>
      </c>
      <c r="B269" s="80" t="s">
        <v>108</v>
      </c>
      <c r="C269" s="82" t="s">
        <v>5</v>
      </c>
      <c r="D269" s="4"/>
      <c r="E269" s="77"/>
    </row>
    <row r="270" spans="1:5" ht="12.75" hidden="1">
      <c r="A270" s="127" t="s">
        <v>31</v>
      </c>
      <c r="B270" s="83" t="s">
        <v>7</v>
      </c>
      <c r="C270" s="82"/>
      <c r="D270" s="4"/>
      <c r="E270" s="77"/>
    </row>
    <row r="271" spans="1:5" ht="12.75" hidden="1">
      <c r="A271" s="127" t="s">
        <v>31</v>
      </c>
      <c r="B271" s="83" t="s">
        <v>8</v>
      </c>
      <c r="C271" s="82"/>
      <c r="D271" s="4"/>
      <c r="E271" s="77"/>
    </row>
    <row r="272" spans="1:5" ht="12.75" hidden="1">
      <c r="A272" s="127" t="s">
        <v>31</v>
      </c>
      <c r="B272" s="83" t="s">
        <v>9</v>
      </c>
      <c r="C272" s="82"/>
      <c r="D272" s="4"/>
      <c r="E272" s="77"/>
    </row>
    <row r="273" spans="1:5" ht="12.75" hidden="1">
      <c r="A273" s="127" t="s">
        <v>31</v>
      </c>
      <c r="B273" s="83" t="s">
        <v>109</v>
      </c>
      <c r="C273" s="82" t="s">
        <v>4</v>
      </c>
      <c r="D273" s="4"/>
      <c r="E273" s="77"/>
    </row>
    <row r="274" spans="1:5" ht="12.75" hidden="1">
      <c r="A274" s="127" t="s">
        <v>31</v>
      </c>
      <c r="B274" s="83" t="s">
        <v>109</v>
      </c>
      <c r="C274" s="82" t="s">
        <v>5</v>
      </c>
      <c r="D274" s="4"/>
      <c r="E274" s="77"/>
    </row>
    <row r="275" spans="1:5" ht="25.5" hidden="1">
      <c r="A275" s="127" t="s">
        <v>31</v>
      </c>
      <c r="B275" s="83" t="s">
        <v>110</v>
      </c>
      <c r="C275" s="82" t="s">
        <v>4</v>
      </c>
      <c r="D275" s="4"/>
      <c r="E275" s="77"/>
    </row>
    <row r="276" spans="1:5" ht="25.5" hidden="1">
      <c r="A276" s="127" t="s">
        <v>31</v>
      </c>
      <c r="B276" s="83" t="s">
        <v>110</v>
      </c>
      <c r="C276" s="82" t="s">
        <v>5</v>
      </c>
      <c r="D276" s="4"/>
      <c r="E276" s="77"/>
    </row>
    <row r="277" spans="1:5" ht="12.75" hidden="1">
      <c r="A277" s="127" t="s">
        <v>31</v>
      </c>
      <c r="B277" s="83" t="s">
        <v>111</v>
      </c>
      <c r="C277" s="82" t="s">
        <v>4</v>
      </c>
      <c r="D277" s="4">
        <v>2</v>
      </c>
      <c r="E277" s="77">
        <v>2</v>
      </c>
    </row>
    <row r="278" spans="1:5" ht="12.75" hidden="1">
      <c r="A278" s="128" t="s">
        <v>31</v>
      </c>
      <c r="B278" s="83" t="s">
        <v>111</v>
      </c>
      <c r="C278" s="82" t="s">
        <v>5</v>
      </c>
      <c r="D278" s="4"/>
      <c r="E278" s="77"/>
    </row>
    <row r="279" spans="1:5" ht="25.5" hidden="1">
      <c r="A279" s="126" t="s">
        <v>32</v>
      </c>
      <c r="B279" s="80" t="s">
        <v>107</v>
      </c>
      <c r="C279" s="81" t="s">
        <v>4</v>
      </c>
      <c r="D279" s="4">
        <v>2</v>
      </c>
      <c r="E279" s="77">
        <v>2</v>
      </c>
    </row>
    <row r="280" spans="1:5" ht="25.5" hidden="1">
      <c r="A280" s="127" t="s">
        <v>32</v>
      </c>
      <c r="B280" s="80" t="s">
        <v>107</v>
      </c>
      <c r="C280" s="82" t="s">
        <v>5</v>
      </c>
      <c r="D280" s="4">
        <v>2</v>
      </c>
      <c r="E280" s="77">
        <v>2</v>
      </c>
    </row>
    <row r="281" spans="1:5" ht="25.5" hidden="1">
      <c r="A281" s="127" t="s">
        <v>32</v>
      </c>
      <c r="B281" s="80" t="s">
        <v>108</v>
      </c>
      <c r="C281" s="82" t="s">
        <v>4</v>
      </c>
      <c r="D281" s="4">
        <v>3</v>
      </c>
      <c r="E281" s="77">
        <v>3</v>
      </c>
    </row>
    <row r="282" spans="1:5" ht="25.5" hidden="1">
      <c r="A282" s="127" t="s">
        <v>32</v>
      </c>
      <c r="B282" s="80" t="s">
        <v>108</v>
      </c>
      <c r="C282" s="82" t="s">
        <v>5</v>
      </c>
      <c r="D282" s="4">
        <v>0</v>
      </c>
      <c r="E282" s="77"/>
    </row>
    <row r="283" spans="1:5" ht="12.75" hidden="1">
      <c r="A283" s="127" t="s">
        <v>32</v>
      </c>
      <c r="B283" s="83" t="s">
        <v>7</v>
      </c>
      <c r="C283" s="82"/>
      <c r="D283" s="4">
        <v>0</v>
      </c>
      <c r="E283" s="77"/>
    </row>
    <row r="284" spans="1:5" ht="12.75" hidden="1">
      <c r="A284" s="127" t="s">
        <v>32</v>
      </c>
      <c r="B284" s="83" t="s">
        <v>8</v>
      </c>
      <c r="C284" s="82"/>
      <c r="D284" s="4">
        <v>8</v>
      </c>
      <c r="E284" s="77">
        <v>8</v>
      </c>
    </row>
    <row r="285" spans="1:5" ht="12.75" hidden="1">
      <c r="A285" s="127" t="s">
        <v>32</v>
      </c>
      <c r="B285" s="83" t="s">
        <v>9</v>
      </c>
      <c r="C285" s="82"/>
      <c r="D285" s="4"/>
      <c r="E285" s="77">
        <v>8</v>
      </c>
    </row>
    <row r="286" spans="1:5" ht="12.75" hidden="1">
      <c r="A286" s="127" t="s">
        <v>32</v>
      </c>
      <c r="B286" s="83" t="s">
        <v>109</v>
      </c>
      <c r="C286" s="82" t="s">
        <v>4</v>
      </c>
      <c r="D286" s="4">
        <v>7</v>
      </c>
      <c r="E286" s="77">
        <v>7</v>
      </c>
    </row>
    <row r="287" spans="1:5" ht="12.75" hidden="1">
      <c r="A287" s="127" t="s">
        <v>32</v>
      </c>
      <c r="B287" s="83" t="s">
        <v>109</v>
      </c>
      <c r="C287" s="82" t="s">
        <v>5</v>
      </c>
      <c r="D287" s="4">
        <v>1</v>
      </c>
      <c r="E287" s="77">
        <v>1</v>
      </c>
    </row>
    <row r="288" spans="1:5" ht="25.5" hidden="1">
      <c r="A288" s="127" t="s">
        <v>32</v>
      </c>
      <c r="B288" s="83" t="s">
        <v>110</v>
      </c>
      <c r="C288" s="82" t="s">
        <v>4</v>
      </c>
      <c r="D288" s="4">
        <v>4</v>
      </c>
      <c r="E288" s="77">
        <v>4</v>
      </c>
    </row>
    <row r="289" spans="1:5" ht="25.5" hidden="1">
      <c r="A289" s="127" t="s">
        <v>32</v>
      </c>
      <c r="B289" s="83" t="s">
        <v>110</v>
      </c>
      <c r="C289" s="82" t="s">
        <v>5</v>
      </c>
      <c r="D289" s="4">
        <v>2</v>
      </c>
      <c r="E289" s="77">
        <v>2</v>
      </c>
    </row>
    <row r="290" spans="1:5" ht="12.75" hidden="1">
      <c r="A290" s="127" t="s">
        <v>32</v>
      </c>
      <c r="B290" s="83" t="s">
        <v>111</v>
      </c>
      <c r="C290" s="82" t="s">
        <v>4</v>
      </c>
      <c r="D290" s="4">
        <v>3</v>
      </c>
      <c r="E290" s="77">
        <v>3</v>
      </c>
    </row>
    <row r="291" spans="1:5" ht="12.75" hidden="1">
      <c r="A291" s="128" t="s">
        <v>32</v>
      </c>
      <c r="B291" s="83" t="s">
        <v>111</v>
      </c>
      <c r="C291" s="82" t="s">
        <v>5</v>
      </c>
      <c r="D291" s="4">
        <v>1</v>
      </c>
      <c r="E291" s="77">
        <v>1</v>
      </c>
    </row>
    <row r="292" spans="1:5" ht="25.5" hidden="1">
      <c r="A292" s="126" t="s">
        <v>33</v>
      </c>
      <c r="B292" s="80" t="s">
        <v>107</v>
      </c>
      <c r="C292" s="81" t="s">
        <v>4</v>
      </c>
      <c r="D292" s="4"/>
      <c r="E292" s="77">
        <v>1</v>
      </c>
    </row>
    <row r="293" spans="1:5" ht="25.5" hidden="1">
      <c r="A293" s="127" t="s">
        <v>33</v>
      </c>
      <c r="B293" s="80" t="s">
        <v>107</v>
      </c>
      <c r="C293" s="82" t="s">
        <v>5</v>
      </c>
      <c r="D293" s="4"/>
      <c r="E293" s="77">
        <v>1</v>
      </c>
    </row>
    <row r="294" spans="1:5" ht="25.5" hidden="1">
      <c r="A294" s="127" t="s">
        <v>33</v>
      </c>
      <c r="B294" s="80" t="s">
        <v>108</v>
      </c>
      <c r="C294" s="82" t="s">
        <v>4</v>
      </c>
      <c r="D294" s="4"/>
      <c r="E294" s="77">
        <v>11</v>
      </c>
    </row>
    <row r="295" spans="1:5" ht="25.5" hidden="1">
      <c r="A295" s="127" t="s">
        <v>33</v>
      </c>
      <c r="B295" s="80" t="s">
        <v>108</v>
      </c>
      <c r="C295" s="82" t="s">
        <v>5</v>
      </c>
      <c r="D295" s="4"/>
      <c r="E295" s="77">
        <v>2</v>
      </c>
    </row>
    <row r="296" spans="1:5" ht="12.75" hidden="1">
      <c r="A296" s="127" t="s">
        <v>33</v>
      </c>
      <c r="B296" s="83" t="s">
        <v>7</v>
      </c>
      <c r="C296" s="82"/>
      <c r="D296" s="4"/>
      <c r="E296" s="77">
        <v>3</v>
      </c>
    </row>
    <row r="297" spans="1:5" ht="12.75" hidden="1">
      <c r="A297" s="127" t="s">
        <v>33</v>
      </c>
      <c r="B297" s="83" t="s">
        <v>8</v>
      </c>
      <c r="C297" s="82"/>
      <c r="D297" s="4"/>
      <c r="E297" s="77">
        <v>4</v>
      </c>
    </row>
    <row r="298" spans="1:5" ht="12.75" hidden="1">
      <c r="A298" s="127" t="s">
        <v>33</v>
      </c>
      <c r="B298" s="83" t="s">
        <v>9</v>
      </c>
      <c r="C298" s="82"/>
      <c r="D298" s="4"/>
      <c r="E298" s="77">
        <v>4</v>
      </c>
    </row>
    <row r="299" spans="1:5" ht="12.75" hidden="1">
      <c r="A299" s="127" t="s">
        <v>33</v>
      </c>
      <c r="B299" s="83" t="s">
        <v>109</v>
      </c>
      <c r="C299" s="82" t="s">
        <v>4</v>
      </c>
      <c r="D299" s="4">
        <v>8</v>
      </c>
      <c r="E299" s="77">
        <v>6</v>
      </c>
    </row>
    <row r="300" spans="1:5" ht="12.75" hidden="1">
      <c r="A300" s="127" t="s">
        <v>33</v>
      </c>
      <c r="B300" s="83" t="s">
        <v>109</v>
      </c>
      <c r="C300" s="82" t="s">
        <v>5</v>
      </c>
      <c r="D300" s="4">
        <v>8</v>
      </c>
      <c r="E300" s="77">
        <v>1</v>
      </c>
    </row>
    <row r="301" spans="1:5" ht="25.5" hidden="1">
      <c r="A301" s="127" t="s">
        <v>33</v>
      </c>
      <c r="B301" s="83" t="s">
        <v>110</v>
      </c>
      <c r="C301" s="82" t="s">
        <v>4</v>
      </c>
      <c r="D301" s="4">
        <v>1</v>
      </c>
      <c r="E301" s="77">
        <v>1</v>
      </c>
    </row>
    <row r="302" spans="1:5" ht="25.5" hidden="1">
      <c r="A302" s="127" t="s">
        <v>33</v>
      </c>
      <c r="B302" s="83" t="s">
        <v>110</v>
      </c>
      <c r="C302" s="82" t="s">
        <v>5</v>
      </c>
      <c r="D302" s="4">
        <v>1</v>
      </c>
      <c r="E302" s="77">
        <v>1</v>
      </c>
    </row>
    <row r="303" spans="1:5" ht="12.75" hidden="1">
      <c r="A303" s="127" t="s">
        <v>33</v>
      </c>
      <c r="B303" s="83" t="s">
        <v>111</v>
      </c>
      <c r="C303" s="82" t="s">
        <v>4</v>
      </c>
      <c r="D303" s="4">
        <v>6</v>
      </c>
      <c r="E303" s="77">
        <v>1</v>
      </c>
    </row>
    <row r="304" spans="1:5" ht="12.75" hidden="1">
      <c r="A304" s="128" t="s">
        <v>33</v>
      </c>
      <c r="B304" s="83" t="s">
        <v>111</v>
      </c>
      <c r="C304" s="82" t="s">
        <v>5</v>
      </c>
      <c r="D304" s="4">
        <v>6</v>
      </c>
      <c r="E304" s="77">
        <v>1</v>
      </c>
    </row>
    <row r="305" spans="1:5" ht="25.5" hidden="1">
      <c r="A305" s="126" t="s">
        <v>34</v>
      </c>
      <c r="B305" s="80" t="s">
        <v>107</v>
      </c>
      <c r="C305" s="81" t="s">
        <v>4</v>
      </c>
      <c r="D305" s="4"/>
      <c r="E305" s="77"/>
    </row>
    <row r="306" spans="1:5" ht="25.5" hidden="1">
      <c r="A306" s="127" t="s">
        <v>34</v>
      </c>
      <c r="B306" s="80" t="s">
        <v>107</v>
      </c>
      <c r="C306" s="82" t="s">
        <v>5</v>
      </c>
      <c r="D306" s="4"/>
      <c r="E306" s="77"/>
    </row>
    <row r="307" spans="1:5" ht="25.5" hidden="1">
      <c r="A307" s="127" t="s">
        <v>34</v>
      </c>
      <c r="B307" s="80" t="s">
        <v>108</v>
      </c>
      <c r="C307" s="82" t="s">
        <v>4</v>
      </c>
      <c r="D307" s="4">
        <v>1</v>
      </c>
      <c r="E307" s="77">
        <v>1</v>
      </c>
    </row>
    <row r="308" spans="1:5" ht="25.5" hidden="1">
      <c r="A308" s="127" t="s">
        <v>34</v>
      </c>
      <c r="B308" s="80" t="s">
        <v>108</v>
      </c>
      <c r="C308" s="82" t="s">
        <v>5</v>
      </c>
      <c r="D308" s="4">
        <v>1</v>
      </c>
      <c r="E308" s="77">
        <v>1</v>
      </c>
    </row>
    <row r="309" spans="1:5" ht="12.75" hidden="1">
      <c r="A309" s="127" t="s">
        <v>34</v>
      </c>
      <c r="B309" s="83" t="s">
        <v>7</v>
      </c>
      <c r="C309" s="82"/>
      <c r="D309" s="4">
        <v>0</v>
      </c>
      <c r="E309" s="77"/>
    </row>
    <row r="310" spans="1:5" ht="12.75" hidden="1">
      <c r="A310" s="127" t="s">
        <v>34</v>
      </c>
      <c r="B310" s="83" t="s">
        <v>8</v>
      </c>
      <c r="C310" s="82"/>
      <c r="D310" s="4">
        <v>1</v>
      </c>
      <c r="E310" s="77"/>
    </row>
    <row r="311" spans="1:5" ht="12.75" hidden="1">
      <c r="A311" s="127" t="s">
        <v>34</v>
      </c>
      <c r="B311" s="83" t="s">
        <v>9</v>
      </c>
      <c r="C311" s="82"/>
      <c r="D311" s="4"/>
      <c r="E311" s="77">
        <v>1</v>
      </c>
    </row>
    <row r="312" spans="1:5" ht="12.75" hidden="1">
      <c r="A312" s="127" t="s">
        <v>34</v>
      </c>
      <c r="B312" s="83" t="s">
        <v>109</v>
      </c>
      <c r="C312" s="82" t="s">
        <v>4</v>
      </c>
      <c r="D312" s="4">
        <v>1</v>
      </c>
      <c r="E312" s="77">
        <v>1</v>
      </c>
    </row>
    <row r="313" spans="1:5" ht="12.75" hidden="1">
      <c r="A313" s="127" t="s">
        <v>34</v>
      </c>
      <c r="B313" s="83" t="s">
        <v>109</v>
      </c>
      <c r="C313" s="82" t="s">
        <v>5</v>
      </c>
      <c r="D313" s="4">
        <v>1</v>
      </c>
      <c r="E313" s="77">
        <v>1</v>
      </c>
    </row>
    <row r="314" spans="1:5" ht="25.5" hidden="1">
      <c r="A314" s="127" t="s">
        <v>34</v>
      </c>
      <c r="B314" s="83" t="s">
        <v>110</v>
      </c>
      <c r="C314" s="82" t="s">
        <v>4</v>
      </c>
      <c r="D314" s="4"/>
      <c r="E314" s="77"/>
    </row>
    <row r="315" spans="1:5" ht="25.5" hidden="1">
      <c r="A315" s="127" t="s">
        <v>34</v>
      </c>
      <c r="B315" s="83" t="s">
        <v>110</v>
      </c>
      <c r="C315" s="82" t="s">
        <v>5</v>
      </c>
      <c r="D315" s="4"/>
      <c r="E315" s="77"/>
    </row>
    <row r="316" spans="1:5" ht="12.75" hidden="1">
      <c r="A316" s="127" t="s">
        <v>34</v>
      </c>
      <c r="B316" s="83" t="s">
        <v>111</v>
      </c>
      <c r="C316" s="82" t="s">
        <v>4</v>
      </c>
      <c r="D316" s="4">
        <v>0</v>
      </c>
      <c r="E316" s="77"/>
    </row>
    <row r="317" spans="1:5" ht="12.75" hidden="1">
      <c r="A317" s="128" t="s">
        <v>34</v>
      </c>
      <c r="B317" s="83" t="s">
        <v>111</v>
      </c>
      <c r="C317" s="82" t="s">
        <v>5</v>
      </c>
      <c r="D317" s="4">
        <v>0</v>
      </c>
      <c r="E317" s="77">
        <v>1</v>
      </c>
    </row>
    <row r="318" spans="1:5" ht="25.5" hidden="1">
      <c r="A318" s="126" t="s">
        <v>35</v>
      </c>
      <c r="B318" s="80" t="s">
        <v>107</v>
      </c>
      <c r="C318" s="81" t="s">
        <v>4</v>
      </c>
      <c r="D318" s="4">
        <v>1</v>
      </c>
      <c r="E318" s="77">
        <v>1</v>
      </c>
    </row>
    <row r="319" spans="1:5" ht="25.5" hidden="1">
      <c r="A319" s="127" t="s">
        <v>35</v>
      </c>
      <c r="B319" s="80" t="s">
        <v>107</v>
      </c>
      <c r="C319" s="82" t="s">
        <v>5</v>
      </c>
      <c r="D319" s="4">
        <v>1</v>
      </c>
      <c r="E319" s="77">
        <v>1</v>
      </c>
    </row>
    <row r="320" spans="1:5" ht="25.5" hidden="1">
      <c r="A320" s="127" t="s">
        <v>35</v>
      </c>
      <c r="B320" s="80" t="s">
        <v>108</v>
      </c>
      <c r="C320" s="82" t="s">
        <v>4</v>
      </c>
      <c r="D320" s="4">
        <v>2</v>
      </c>
      <c r="E320" s="77">
        <v>2</v>
      </c>
    </row>
    <row r="321" spans="1:5" ht="25.5" hidden="1">
      <c r="A321" s="127" t="s">
        <v>35</v>
      </c>
      <c r="B321" s="80" t="s">
        <v>108</v>
      </c>
      <c r="C321" s="82" t="s">
        <v>5</v>
      </c>
      <c r="D321" s="4">
        <v>2</v>
      </c>
      <c r="E321" s="77">
        <v>2</v>
      </c>
    </row>
    <row r="322" spans="1:5" ht="12.75" hidden="1">
      <c r="A322" s="127" t="s">
        <v>35</v>
      </c>
      <c r="B322" s="83" t="s">
        <v>7</v>
      </c>
      <c r="C322" s="82"/>
      <c r="D322" s="4">
        <v>1</v>
      </c>
      <c r="E322" s="77">
        <v>1</v>
      </c>
    </row>
    <row r="323" spans="1:5" ht="12.75" hidden="1">
      <c r="A323" s="127" t="s">
        <v>35</v>
      </c>
      <c r="B323" s="83" t="s">
        <v>8</v>
      </c>
      <c r="C323" s="82"/>
      <c r="D323" s="4">
        <v>2</v>
      </c>
      <c r="E323" s="77">
        <v>2</v>
      </c>
    </row>
    <row r="324" spans="1:5" ht="12.75" hidden="1">
      <c r="A324" s="127" t="s">
        <v>35</v>
      </c>
      <c r="B324" s="83" t="s">
        <v>9</v>
      </c>
      <c r="C324" s="82"/>
      <c r="D324" s="4"/>
      <c r="E324" s="77">
        <v>2</v>
      </c>
    </row>
    <row r="325" spans="1:5" ht="12.75" hidden="1">
      <c r="A325" s="127" t="s">
        <v>35</v>
      </c>
      <c r="B325" s="83" t="s">
        <v>109</v>
      </c>
      <c r="C325" s="82" t="s">
        <v>4</v>
      </c>
      <c r="D325" s="4">
        <v>3</v>
      </c>
      <c r="E325" s="77">
        <v>3</v>
      </c>
    </row>
    <row r="326" spans="1:5" ht="12.75" hidden="1">
      <c r="A326" s="127" t="s">
        <v>35</v>
      </c>
      <c r="B326" s="83" t="s">
        <v>109</v>
      </c>
      <c r="C326" s="82" t="s">
        <v>5</v>
      </c>
      <c r="D326" s="4">
        <v>3</v>
      </c>
      <c r="E326" s="77">
        <v>3</v>
      </c>
    </row>
    <row r="327" spans="1:5" ht="25.5" hidden="1">
      <c r="A327" s="127" t="s">
        <v>35</v>
      </c>
      <c r="B327" s="83" t="s">
        <v>110</v>
      </c>
      <c r="C327" s="82" t="s">
        <v>4</v>
      </c>
      <c r="D327" s="4">
        <v>0</v>
      </c>
      <c r="E327" s="77"/>
    </row>
    <row r="328" spans="1:5" ht="25.5" hidden="1">
      <c r="A328" s="127" t="s">
        <v>35</v>
      </c>
      <c r="B328" s="83" t="s">
        <v>110</v>
      </c>
      <c r="C328" s="82" t="s">
        <v>5</v>
      </c>
      <c r="D328" s="4">
        <v>0</v>
      </c>
      <c r="E328" s="77"/>
    </row>
    <row r="329" spans="1:5" ht="12.75" hidden="1">
      <c r="A329" s="127" t="s">
        <v>35</v>
      </c>
      <c r="B329" s="83" t="s">
        <v>111</v>
      </c>
      <c r="C329" s="82" t="s">
        <v>4</v>
      </c>
      <c r="D329" s="4">
        <v>3</v>
      </c>
      <c r="E329" s="77">
        <v>3</v>
      </c>
    </row>
    <row r="330" spans="1:5" ht="12.75" hidden="1">
      <c r="A330" s="128" t="s">
        <v>35</v>
      </c>
      <c r="B330" s="83" t="s">
        <v>111</v>
      </c>
      <c r="C330" s="82" t="s">
        <v>5</v>
      </c>
      <c r="D330" s="4">
        <v>3</v>
      </c>
      <c r="E330" s="77">
        <v>2</v>
      </c>
    </row>
    <row r="331" spans="1:5" ht="25.5" hidden="1">
      <c r="A331" s="126" t="s">
        <v>36</v>
      </c>
      <c r="B331" s="80" t="s">
        <v>107</v>
      </c>
      <c r="C331" s="81" t="s">
        <v>4</v>
      </c>
      <c r="D331" s="4"/>
      <c r="E331" s="77"/>
    </row>
    <row r="332" spans="1:5" ht="25.5" hidden="1">
      <c r="A332" s="127" t="s">
        <v>36</v>
      </c>
      <c r="B332" s="80" t="s">
        <v>107</v>
      </c>
      <c r="C332" s="82" t="s">
        <v>5</v>
      </c>
      <c r="D332" s="4"/>
      <c r="E332" s="77"/>
    </row>
    <row r="333" spans="1:5" ht="25.5" hidden="1">
      <c r="A333" s="127" t="s">
        <v>36</v>
      </c>
      <c r="B333" s="80" t="s">
        <v>108</v>
      </c>
      <c r="C333" s="82" t="s">
        <v>4</v>
      </c>
      <c r="D333" s="4">
        <v>1</v>
      </c>
      <c r="E333" s="77">
        <v>1</v>
      </c>
    </row>
    <row r="334" spans="1:5" ht="25.5" hidden="1">
      <c r="A334" s="127" t="s">
        <v>36</v>
      </c>
      <c r="B334" s="80" t="s">
        <v>108</v>
      </c>
      <c r="C334" s="82" t="s">
        <v>5</v>
      </c>
      <c r="D334" s="4"/>
      <c r="E334" s="77"/>
    </row>
    <row r="335" spans="1:5" ht="12.75" hidden="1">
      <c r="A335" s="127" t="s">
        <v>36</v>
      </c>
      <c r="B335" s="83" t="s">
        <v>7</v>
      </c>
      <c r="C335" s="82"/>
      <c r="D335" s="4"/>
      <c r="E335" s="77"/>
    </row>
    <row r="336" spans="1:5" ht="12.75" hidden="1">
      <c r="A336" s="127" t="s">
        <v>36</v>
      </c>
      <c r="B336" s="83" t="s">
        <v>8</v>
      </c>
      <c r="C336" s="82"/>
      <c r="D336" s="4"/>
      <c r="E336" s="77"/>
    </row>
    <row r="337" spans="1:5" ht="12.75" hidden="1">
      <c r="A337" s="127" t="s">
        <v>36</v>
      </c>
      <c r="B337" s="83" t="s">
        <v>9</v>
      </c>
      <c r="C337" s="82"/>
      <c r="D337" s="4"/>
      <c r="E337" s="77"/>
    </row>
    <row r="338" spans="1:5" ht="12.75" hidden="1">
      <c r="A338" s="127" t="s">
        <v>36</v>
      </c>
      <c r="B338" s="83" t="s">
        <v>109</v>
      </c>
      <c r="C338" s="82" t="s">
        <v>4</v>
      </c>
      <c r="D338" s="4"/>
      <c r="E338" s="77"/>
    </row>
    <row r="339" spans="1:5" ht="12.75" hidden="1">
      <c r="A339" s="127" t="s">
        <v>36</v>
      </c>
      <c r="B339" s="83" t="s">
        <v>109</v>
      </c>
      <c r="C339" s="82" t="s">
        <v>5</v>
      </c>
      <c r="D339" s="4"/>
      <c r="E339" s="77"/>
    </row>
    <row r="340" spans="1:5" ht="25.5" hidden="1">
      <c r="A340" s="127" t="s">
        <v>36</v>
      </c>
      <c r="B340" s="83" t="s">
        <v>110</v>
      </c>
      <c r="C340" s="82" t="s">
        <v>4</v>
      </c>
      <c r="D340" s="4"/>
      <c r="E340" s="77"/>
    </row>
    <row r="341" spans="1:5" ht="25.5" hidden="1">
      <c r="A341" s="127" t="s">
        <v>36</v>
      </c>
      <c r="B341" s="83" t="s">
        <v>110</v>
      </c>
      <c r="C341" s="82" t="s">
        <v>5</v>
      </c>
      <c r="D341" s="4"/>
      <c r="E341" s="77"/>
    </row>
    <row r="342" spans="1:5" ht="12.75" hidden="1">
      <c r="A342" s="127" t="s">
        <v>36</v>
      </c>
      <c r="B342" s="83" t="s">
        <v>111</v>
      </c>
      <c r="C342" s="82" t="s">
        <v>4</v>
      </c>
      <c r="D342" s="4">
        <v>1</v>
      </c>
      <c r="E342" s="77">
        <v>1</v>
      </c>
    </row>
    <row r="343" spans="1:5" ht="12.75" hidden="1">
      <c r="A343" s="128" t="s">
        <v>36</v>
      </c>
      <c r="B343" s="83" t="s">
        <v>111</v>
      </c>
      <c r="C343" s="82" t="s">
        <v>5</v>
      </c>
      <c r="D343" s="4"/>
      <c r="E343" s="77"/>
    </row>
    <row r="344" spans="1:5" ht="25.5" hidden="1">
      <c r="A344" s="126" t="s">
        <v>106</v>
      </c>
      <c r="B344" s="80" t="s">
        <v>107</v>
      </c>
      <c r="C344" s="81" t="s">
        <v>4</v>
      </c>
      <c r="D344" s="4">
        <v>7</v>
      </c>
      <c r="E344" s="77">
        <v>7</v>
      </c>
    </row>
    <row r="345" spans="1:5" ht="25.5" hidden="1">
      <c r="A345" s="127" t="s">
        <v>106</v>
      </c>
      <c r="B345" s="80" t="s">
        <v>107</v>
      </c>
      <c r="C345" s="82" t="s">
        <v>5</v>
      </c>
      <c r="D345" s="4">
        <v>1</v>
      </c>
      <c r="E345" s="77">
        <v>1</v>
      </c>
    </row>
    <row r="346" spans="1:5" ht="25.5" hidden="1">
      <c r="A346" s="127" t="s">
        <v>106</v>
      </c>
      <c r="B346" s="80" t="s">
        <v>108</v>
      </c>
      <c r="C346" s="82" t="s">
        <v>4</v>
      </c>
      <c r="D346" s="4">
        <v>0</v>
      </c>
      <c r="E346" s="77"/>
    </row>
    <row r="347" spans="1:5" ht="25.5" hidden="1">
      <c r="A347" s="127" t="s">
        <v>106</v>
      </c>
      <c r="B347" s="80" t="s">
        <v>108</v>
      </c>
      <c r="C347" s="82" t="s">
        <v>5</v>
      </c>
      <c r="D347" s="4">
        <v>0</v>
      </c>
      <c r="E347" s="77"/>
    </row>
    <row r="348" spans="1:5" ht="12.75" hidden="1">
      <c r="A348" s="127" t="s">
        <v>106</v>
      </c>
      <c r="B348" s="83" t="s">
        <v>7</v>
      </c>
      <c r="C348" s="82"/>
      <c r="D348" s="4">
        <v>0</v>
      </c>
      <c r="E348" s="77"/>
    </row>
    <row r="349" spans="1:5" ht="12.75" hidden="1">
      <c r="A349" s="127" t="s">
        <v>106</v>
      </c>
      <c r="B349" s="83" t="s">
        <v>8</v>
      </c>
      <c r="C349" s="82"/>
      <c r="D349" s="4">
        <v>0</v>
      </c>
      <c r="E349" s="77"/>
    </row>
    <row r="350" spans="1:5" ht="12.75" hidden="1">
      <c r="A350" s="127" t="s">
        <v>106</v>
      </c>
      <c r="B350" s="83" t="s">
        <v>9</v>
      </c>
      <c r="C350" s="82"/>
      <c r="D350" s="4"/>
      <c r="E350" s="77"/>
    </row>
    <row r="351" spans="1:5" ht="12.75" hidden="1">
      <c r="A351" s="127" t="s">
        <v>106</v>
      </c>
      <c r="B351" s="83" t="s">
        <v>109</v>
      </c>
      <c r="C351" s="82" t="s">
        <v>4</v>
      </c>
      <c r="D351" s="4">
        <v>1</v>
      </c>
      <c r="E351" s="77">
        <v>1</v>
      </c>
    </row>
    <row r="352" spans="1:5" ht="12.75" hidden="1">
      <c r="A352" s="127" t="s">
        <v>106</v>
      </c>
      <c r="B352" s="83" t="s">
        <v>109</v>
      </c>
      <c r="C352" s="82" t="s">
        <v>5</v>
      </c>
      <c r="D352" s="4">
        <v>0</v>
      </c>
      <c r="E352" s="77"/>
    </row>
    <row r="353" spans="1:5" ht="25.5" hidden="1">
      <c r="A353" s="127" t="s">
        <v>106</v>
      </c>
      <c r="B353" s="83" t="s">
        <v>110</v>
      </c>
      <c r="C353" s="82" t="s">
        <v>4</v>
      </c>
      <c r="D353" s="4">
        <v>7</v>
      </c>
      <c r="E353" s="77">
        <v>7</v>
      </c>
    </row>
    <row r="354" spans="1:5" ht="25.5" hidden="1">
      <c r="A354" s="127" t="s">
        <v>106</v>
      </c>
      <c r="B354" s="83" t="s">
        <v>110</v>
      </c>
      <c r="C354" s="82" t="s">
        <v>5</v>
      </c>
      <c r="D354" s="4">
        <v>1</v>
      </c>
      <c r="E354" s="77">
        <v>1</v>
      </c>
    </row>
    <row r="355" spans="1:5" ht="12.75" hidden="1">
      <c r="A355" s="127" t="s">
        <v>106</v>
      </c>
      <c r="B355" s="83" t="s">
        <v>111</v>
      </c>
      <c r="C355" s="82" t="s">
        <v>4</v>
      </c>
      <c r="D355" s="4">
        <v>0</v>
      </c>
      <c r="E355" s="77">
        <v>1</v>
      </c>
    </row>
    <row r="356" spans="1:5" ht="12.75" hidden="1">
      <c r="A356" s="128" t="s">
        <v>106</v>
      </c>
      <c r="B356" s="83" t="s">
        <v>111</v>
      </c>
      <c r="C356" s="82" t="s">
        <v>5</v>
      </c>
      <c r="D356" s="4">
        <v>0</v>
      </c>
      <c r="E356" s="77"/>
    </row>
    <row r="357" spans="1:5" ht="12.75" hidden="1">
      <c r="A357" s="126" t="s">
        <v>38</v>
      </c>
      <c r="B357" s="83" t="s">
        <v>8</v>
      </c>
      <c r="C357" s="82"/>
      <c r="D357" s="4">
        <v>3</v>
      </c>
      <c r="E357" s="77">
        <v>3</v>
      </c>
    </row>
    <row r="358" spans="1:5" ht="12.75" hidden="1">
      <c r="A358" s="128"/>
      <c r="B358" s="79" t="s">
        <v>9</v>
      </c>
      <c r="C358" s="84"/>
      <c r="D358" s="4">
        <v>3</v>
      </c>
      <c r="E358" s="4">
        <v>3</v>
      </c>
    </row>
    <row r="359" spans="1:5" ht="25.5">
      <c r="A359" s="126" t="s">
        <v>114</v>
      </c>
      <c r="B359" s="83" t="s">
        <v>107</v>
      </c>
      <c r="C359" s="82" t="s">
        <v>4</v>
      </c>
      <c r="D359" s="77">
        <f>SUM(D6,D19,D32,D45,D58,D71,D84,D97,D110,D123,D136,D149,D162,D175,D188,D201,D214,D227,D240,D253,D266,D279,D292,D305,D318,D331,D344)</f>
        <v>26</v>
      </c>
      <c r="E359" s="77">
        <f>SUM(E6,E19,E32,E45,E58,E71,E84,E97,E110,E123,E136,E149,E162,E175,E188,E201,E214,E227,E240,E253,E266,E279,E292,E305,E318,E331,E344)</f>
        <v>24</v>
      </c>
    </row>
    <row r="360" spans="1:5" ht="25.5">
      <c r="A360" s="127" t="s">
        <v>114</v>
      </c>
      <c r="B360" s="83" t="s">
        <v>107</v>
      </c>
      <c r="C360" s="82" t="s">
        <v>5</v>
      </c>
      <c r="D360" s="77">
        <f aca="true" t="shared" si="0" ref="D360:E371">SUM(D7,D20,D33,D46,D59,D72,D85,D98,D111,D124,D137,D150,D163,D176,D189,D202,D215,D228,D241,D254,D267,D280,D293,D306,D319,D332,D345)</f>
        <v>16</v>
      </c>
      <c r="E360" s="77">
        <f t="shared" si="0"/>
        <v>17</v>
      </c>
    </row>
    <row r="361" spans="1:5" ht="25.5">
      <c r="A361" s="127" t="s">
        <v>114</v>
      </c>
      <c r="B361" s="83" t="s">
        <v>108</v>
      </c>
      <c r="C361" s="82" t="s">
        <v>4</v>
      </c>
      <c r="D361" s="77">
        <f t="shared" si="0"/>
        <v>91</v>
      </c>
      <c r="E361" s="77">
        <f t="shared" si="0"/>
        <v>102</v>
      </c>
    </row>
    <row r="362" spans="1:5" ht="25.5">
      <c r="A362" s="127" t="s">
        <v>114</v>
      </c>
      <c r="B362" s="83" t="s">
        <v>108</v>
      </c>
      <c r="C362" s="82" t="s">
        <v>5</v>
      </c>
      <c r="D362" s="77">
        <f t="shared" si="0"/>
        <v>44</v>
      </c>
      <c r="E362" s="77">
        <f t="shared" si="0"/>
        <v>26</v>
      </c>
    </row>
    <row r="363" spans="1:5" ht="12.75">
      <c r="A363" s="127" t="s">
        <v>114</v>
      </c>
      <c r="B363" s="83" t="s">
        <v>7</v>
      </c>
      <c r="C363" s="82"/>
      <c r="D363" s="77">
        <f t="shared" si="0"/>
        <v>17</v>
      </c>
      <c r="E363" s="77">
        <f t="shared" si="0"/>
        <v>24</v>
      </c>
    </row>
    <row r="364" spans="1:5" ht="12.75">
      <c r="A364" s="127" t="s">
        <v>114</v>
      </c>
      <c r="B364" s="83" t="s">
        <v>8</v>
      </c>
      <c r="C364" s="82"/>
      <c r="D364" s="77">
        <f>SUM(D11,D24,D37,D50,D63,D76,D89,D102,D115,D128,D141,D154,D167,D180,D193,D206,D219,D232,D245,D258,D271,D284,D297,D310,D323,D336,D349,D357)</f>
        <v>82</v>
      </c>
      <c r="E364" s="77">
        <f>SUM(E11,E24,E37,E50,E63,E76,E89,E102,E115,E128,E141,E154,E167,E180,E193,E206,E219,E232,E245,E258,E271,E284,E297,E310,E323,E336,E349,E357)</f>
        <v>90</v>
      </c>
    </row>
    <row r="365" spans="1:5" ht="12.75">
      <c r="A365" s="127" t="s">
        <v>114</v>
      </c>
      <c r="B365" s="83" t="s">
        <v>9</v>
      </c>
      <c r="C365" s="82"/>
      <c r="D365" s="77">
        <f>SUM(D12,D25,D38,D51,D64,D77,D90,D103,D116,D129,D142,D155,D168,D181,D194,D207,D220,D233,D246,D259,D272,D285,D298,D311,D324,D337,D350,D358)</f>
        <v>3</v>
      </c>
      <c r="E365" s="77">
        <f>SUM(E12,E25,E38,E51,E64,E77,E90,E103,E116,E129,E142,E155,E168,E181,E194,E207,E220,E233,E246,E259,E272,E285,E298,E311,E324,E337,E350,E358)</f>
        <v>71</v>
      </c>
    </row>
    <row r="366" spans="1:5" ht="12.75">
      <c r="A366" s="127" t="s">
        <v>114</v>
      </c>
      <c r="B366" s="83" t="s">
        <v>109</v>
      </c>
      <c r="C366" s="82" t="s">
        <v>4</v>
      </c>
      <c r="D366" s="77">
        <f t="shared" si="0"/>
        <v>117</v>
      </c>
      <c r="E366" s="77">
        <f t="shared" si="0"/>
        <v>118</v>
      </c>
    </row>
    <row r="367" spans="1:5" ht="12.75">
      <c r="A367" s="127" t="s">
        <v>114</v>
      </c>
      <c r="B367" s="83" t="s">
        <v>109</v>
      </c>
      <c r="C367" s="82" t="s">
        <v>5</v>
      </c>
      <c r="D367" s="77">
        <f t="shared" si="0"/>
        <v>75</v>
      </c>
      <c r="E367" s="77">
        <f t="shared" si="0"/>
        <v>66</v>
      </c>
    </row>
    <row r="368" spans="1:5" ht="25.5">
      <c r="A368" s="127" t="s">
        <v>114</v>
      </c>
      <c r="B368" s="83" t="s">
        <v>110</v>
      </c>
      <c r="C368" s="82" t="s">
        <v>4</v>
      </c>
      <c r="D368" s="77">
        <f t="shared" si="0"/>
        <v>30</v>
      </c>
      <c r="E368" s="77">
        <f t="shared" si="0"/>
        <v>31</v>
      </c>
    </row>
    <row r="369" spans="1:5" ht="25.5">
      <c r="A369" s="127" t="s">
        <v>114</v>
      </c>
      <c r="B369" s="83" t="s">
        <v>110</v>
      </c>
      <c r="C369" s="82" t="s">
        <v>5</v>
      </c>
      <c r="D369" s="77">
        <f t="shared" si="0"/>
        <v>17</v>
      </c>
      <c r="E369" s="77">
        <f t="shared" si="0"/>
        <v>17</v>
      </c>
    </row>
    <row r="370" spans="1:5" ht="12.75">
      <c r="A370" s="127" t="s">
        <v>114</v>
      </c>
      <c r="B370" s="83" t="s">
        <v>111</v>
      </c>
      <c r="C370" s="82" t="s">
        <v>4</v>
      </c>
      <c r="D370" s="77">
        <f t="shared" si="0"/>
        <v>61</v>
      </c>
      <c r="E370" s="77">
        <f t="shared" si="0"/>
        <v>59</v>
      </c>
    </row>
    <row r="371" spans="1:5" ht="12.75">
      <c r="A371" s="128" t="s">
        <v>114</v>
      </c>
      <c r="B371" s="83" t="s">
        <v>111</v>
      </c>
      <c r="C371" s="82" t="s">
        <v>5</v>
      </c>
      <c r="D371" s="77">
        <f t="shared" si="0"/>
        <v>66</v>
      </c>
      <c r="E371" s="77">
        <f t="shared" si="0"/>
        <v>37</v>
      </c>
    </row>
    <row r="372" spans="4:5" ht="11.25">
      <c r="D372" s="74">
        <f>SUM(D359:D371)</f>
        <v>645</v>
      </c>
      <c r="E372" s="74">
        <f>SUM(E359:E371)</f>
        <v>682</v>
      </c>
    </row>
  </sheetData>
  <sheetProtection/>
  <mergeCells count="29">
    <mergeCell ref="A6:A18"/>
    <mergeCell ref="A19:A31"/>
    <mergeCell ref="A32:A44"/>
    <mergeCell ref="A45:A57"/>
    <mergeCell ref="A58:A70"/>
    <mergeCell ref="A71:A83"/>
    <mergeCell ref="A84:A96"/>
    <mergeCell ref="A97:A109"/>
    <mergeCell ref="A110:A122"/>
    <mergeCell ref="A123:A135"/>
    <mergeCell ref="A136:A148"/>
    <mergeCell ref="A149:A161"/>
    <mergeCell ref="A331:A343"/>
    <mergeCell ref="A162:A174"/>
    <mergeCell ref="A175:A187"/>
    <mergeCell ref="A188:A200"/>
    <mergeCell ref="A201:A213"/>
    <mergeCell ref="A214:A226"/>
    <mergeCell ref="A227:A239"/>
    <mergeCell ref="A344:A356"/>
    <mergeCell ref="A240:A252"/>
    <mergeCell ref="A253:A265"/>
    <mergeCell ref="A266:A278"/>
    <mergeCell ref="A359:A371"/>
    <mergeCell ref="A357:A358"/>
    <mergeCell ref="A279:A291"/>
    <mergeCell ref="A292:A304"/>
    <mergeCell ref="A305:A317"/>
    <mergeCell ref="A318:A330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AB38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76" sqref="A376"/>
    </sheetView>
  </sheetViews>
  <sheetFormatPr defaultColWidth="9.140625" defaultRowHeight="15"/>
  <cols>
    <col min="1" max="1" width="9.140625" style="3" customWidth="1"/>
    <col min="2" max="2" width="54.421875" style="8" customWidth="1"/>
    <col min="3" max="3" width="7.57421875" style="3" customWidth="1"/>
    <col min="4" max="4" width="9.57421875" style="3" customWidth="1"/>
    <col min="5" max="5" width="11.140625" style="3" customWidth="1"/>
    <col min="6" max="6" width="11.00390625" style="3" customWidth="1"/>
    <col min="7" max="7" width="0" style="3" hidden="1" customWidth="1"/>
    <col min="8" max="8" width="5.28125" style="66" customWidth="1"/>
    <col min="9" max="9" width="4.28125" style="66" customWidth="1"/>
    <col min="10" max="10" width="5.28125" style="66" customWidth="1"/>
    <col min="11" max="11" width="4.421875" style="66" customWidth="1"/>
    <col min="12" max="12" width="7.57421875" style="3" hidden="1" customWidth="1"/>
    <col min="13" max="13" width="4.421875" style="62" hidden="1" customWidth="1"/>
    <col min="14" max="14" width="6.421875" style="62" hidden="1" customWidth="1"/>
    <col min="15" max="30" width="0" style="3" hidden="1" customWidth="1"/>
    <col min="31" max="31" width="0.2890625" style="3" hidden="1" customWidth="1"/>
    <col min="32" max="16384" width="9.140625" style="3" customWidth="1"/>
  </cols>
  <sheetData>
    <row r="1" ht="12.75">
      <c r="A1" s="2" t="s">
        <v>42</v>
      </c>
    </row>
    <row r="3" spans="5:11" ht="12.75">
      <c r="E3" s="3" t="s">
        <v>137</v>
      </c>
      <c r="K3" s="67"/>
    </row>
    <row r="5" spans="1:11" ht="25.5">
      <c r="A5" s="4" t="s">
        <v>0</v>
      </c>
      <c r="B5" s="6" t="s">
        <v>1</v>
      </c>
      <c r="C5" s="4" t="s">
        <v>138</v>
      </c>
      <c r="D5" s="5" t="s">
        <v>112</v>
      </c>
      <c r="E5" s="5" t="s">
        <v>44</v>
      </c>
      <c r="F5" s="5" t="s">
        <v>113</v>
      </c>
      <c r="H5" s="66" t="s">
        <v>135</v>
      </c>
      <c r="I5" s="66" t="s">
        <v>121</v>
      </c>
      <c r="J5" s="66" t="s">
        <v>135</v>
      </c>
      <c r="K5" s="66" t="s">
        <v>136</v>
      </c>
    </row>
    <row r="6" spans="1:18" ht="13.5" customHeight="1" hidden="1">
      <c r="A6" s="126" t="s">
        <v>2</v>
      </c>
      <c r="B6" s="80" t="s">
        <v>107</v>
      </c>
      <c r="C6" s="81" t="s">
        <v>4</v>
      </c>
      <c r="D6" s="4"/>
      <c r="E6" s="4"/>
      <c r="F6" s="77"/>
      <c r="G6" s="3">
        <v>1</v>
      </c>
      <c r="L6" s="61" t="s">
        <v>2</v>
      </c>
      <c r="M6" s="63">
        <v>1</v>
      </c>
      <c r="N6" s="63">
        <v>0</v>
      </c>
      <c r="O6" s="3">
        <v>0</v>
      </c>
      <c r="P6" s="3">
        <f aca="true" t="shared" si="0" ref="P6:P69">IF(R6=0,F6,N6)</f>
        <v>0</v>
      </c>
      <c r="Q6" s="3">
        <f>IF(P6&gt;0,P6,S6)</f>
        <v>0</v>
      </c>
      <c r="R6" s="3">
        <f>(M6-5)*(M6-6)*(M6-7)*(M6-12)*(M6-13)</f>
        <v>-15840</v>
      </c>
    </row>
    <row r="7" spans="1:18" ht="13.5" customHeight="1" hidden="1">
      <c r="A7" s="127"/>
      <c r="B7" s="80" t="s">
        <v>107</v>
      </c>
      <c r="C7" s="82" t="s">
        <v>5</v>
      </c>
      <c r="D7" s="4"/>
      <c r="E7" s="4"/>
      <c r="F7" s="77"/>
      <c r="G7" s="3">
        <v>2</v>
      </c>
      <c r="L7" s="61" t="s">
        <v>2</v>
      </c>
      <c r="M7" s="63">
        <v>2</v>
      </c>
      <c r="N7" s="63">
        <v>0</v>
      </c>
      <c r="O7" s="3">
        <v>0</v>
      </c>
      <c r="P7" s="3">
        <f t="shared" si="0"/>
        <v>0</v>
      </c>
      <c r="Q7" s="3">
        <f aca="true" t="shared" si="1" ref="Q7:Q70">IF(P7=0,"",P7)</f>
      </c>
      <c r="R7" s="3">
        <f aca="true" t="shared" si="2" ref="R7:R70">(M7-5)*(M7-6)*(M7-7)*(M7-12)*(M7-13)</f>
        <v>-6600</v>
      </c>
    </row>
    <row r="8" spans="1:18" ht="13.5" customHeight="1" hidden="1">
      <c r="A8" s="127"/>
      <c r="B8" s="80" t="s">
        <v>108</v>
      </c>
      <c r="C8" s="82" t="s">
        <v>4</v>
      </c>
      <c r="D8" s="4">
        <v>336</v>
      </c>
      <c r="E8" s="4">
        <v>236</v>
      </c>
      <c r="F8" s="77">
        <v>271</v>
      </c>
      <c r="G8" s="3">
        <v>3</v>
      </c>
      <c r="H8" s="68"/>
      <c r="L8" s="61" t="s">
        <v>2</v>
      </c>
      <c r="M8" s="63">
        <v>3</v>
      </c>
      <c r="N8" s="63">
        <v>271</v>
      </c>
      <c r="O8" s="3">
        <v>56</v>
      </c>
      <c r="P8" s="3">
        <f t="shared" si="0"/>
        <v>271</v>
      </c>
      <c r="Q8" s="3">
        <f>IF(P8=0,NULL,P8)</f>
        <v>271</v>
      </c>
      <c r="R8" s="3">
        <f t="shared" si="2"/>
        <v>-2160</v>
      </c>
    </row>
    <row r="9" spans="1:18" ht="13.5" customHeight="1" hidden="1">
      <c r="A9" s="127"/>
      <c r="B9" s="80" t="s">
        <v>108</v>
      </c>
      <c r="C9" s="82" t="s">
        <v>5</v>
      </c>
      <c r="D9" s="4">
        <v>53</v>
      </c>
      <c r="E9" s="4">
        <v>24</v>
      </c>
      <c r="F9" s="77">
        <v>31</v>
      </c>
      <c r="G9" s="3">
        <v>4</v>
      </c>
      <c r="L9" s="61" t="s">
        <v>2</v>
      </c>
      <c r="M9" s="63">
        <v>4</v>
      </c>
      <c r="N9" s="63">
        <v>34</v>
      </c>
      <c r="O9" s="3">
        <v>3</v>
      </c>
      <c r="P9" s="3">
        <f t="shared" si="0"/>
        <v>34</v>
      </c>
      <c r="Q9" s="3">
        <f t="shared" si="1"/>
        <v>34</v>
      </c>
      <c r="R9" s="3">
        <f t="shared" si="2"/>
        <v>-432</v>
      </c>
    </row>
    <row r="10" spans="1:18" ht="13.5" customHeight="1" hidden="1">
      <c r="A10" s="127"/>
      <c r="B10" s="83" t="s">
        <v>7</v>
      </c>
      <c r="C10" s="82"/>
      <c r="D10" s="4">
        <v>35</v>
      </c>
      <c r="E10" s="4"/>
      <c r="F10" s="77">
        <v>21</v>
      </c>
      <c r="G10" s="3">
        <v>5</v>
      </c>
      <c r="L10" s="61" t="s">
        <v>2</v>
      </c>
      <c r="M10" s="63">
        <v>5</v>
      </c>
      <c r="N10" s="63"/>
      <c r="P10" s="3">
        <f t="shared" si="0"/>
        <v>21</v>
      </c>
      <c r="Q10" s="3">
        <f t="shared" si="1"/>
        <v>21</v>
      </c>
      <c r="R10" s="3">
        <f t="shared" si="2"/>
        <v>0</v>
      </c>
    </row>
    <row r="11" spans="1:18" ht="13.5" customHeight="1" hidden="1">
      <c r="A11" s="127"/>
      <c r="B11" s="83" t="s">
        <v>8</v>
      </c>
      <c r="C11" s="82"/>
      <c r="D11" s="4">
        <v>14</v>
      </c>
      <c r="E11" s="4"/>
      <c r="F11" s="77">
        <v>6</v>
      </c>
      <c r="G11" s="3">
        <v>6</v>
      </c>
      <c r="L11" s="61" t="s">
        <v>2</v>
      </c>
      <c r="M11" s="63">
        <v>6</v>
      </c>
      <c r="N11" s="63"/>
      <c r="P11" s="3">
        <f t="shared" si="0"/>
        <v>6</v>
      </c>
      <c r="Q11" s="3">
        <f t="shared" si="1"/>
        <v>6</v>
      </c>
      <c r="R11" s="3">
        <f t="shared" si="2"/>
        <v>0</v>
      </c>
    </row>
    <row r="12" spans="1:18" ht="13.5" customHeight="1" hidden="1">
      <c r="A12" s="127"/>
      <c r="B12" s="83" t="s">
        <v>9</v>
      </c>
      <c r="C12" s="82"/>
      <c r="D12" s="4"/>
      <c r="E12" s="4"/>
      <c r="F12" s="77"/>
      <c r="G12" s="3">
        <v>7</v>
      </c>
      <c r="L12" s="61" t="s">
        <v>2</v>
      </c>
      <c r="M12" s="63">
        <v>7</v>
      </c>
      <c r="N12" s="63"/>
      <c r="P12" s="3">
        <f t="shared" si="0"/>
        <v>0</v>
      </c>
      <c r="Q12" s="3">
        <f t="shared" si="1"/>
      </c>
      <c r="R12" s="3">
        <f t="shared" si="2"/>
        <v>0</v>
      </c>
    </row>
    <row r="13" spans="1:18" ht="13.5" customHeight="1" hidden="1">
      <c r="A13" s="127"/>
      <c r="B13" s="83" t="s">
        <v>109</v>
      </c>
      <c r="C13" s="82" t="s">
        <v>4</v>
      </c>
      <c r="D13" s="4"/>
      <c r="E13" s="4"/>
      <c r="F13" s="77">
        <v>105</v>
      </c>
      <c r="G13" s="3">
        <v>8</v>
      </c>
      <c r="L13" s="61" t="s">
        <v>2</v>
      </c>
      <c r="M13" s="63">
        <v>8</v>
      </c>
      <c r="N13" s="63">
        <v>105</v>
      </c>
      <c r="O13" s="3">
        <v>0</v>
      </c>
      <c r="P13" s="3">
        <f t="shared" si="0"/>
        <v>105</v>
      </c>
      <c r="Q13" s="3">
        <f t="shared" si="1"/>
        <v>105</v>
      </c>
      <c r="R13" s="3">
        <f t="shared" si="2"/>
        <v>120</v>
      </c>
    </row>
    <row r="14" spans="1:18" ht="13.5" customHeight="1" hidden="1">
      <c r="A14" s="127"/>
      <c r="B14" s="83" t="s">
        <v>109</v>
      </c>
      <c r="C14" s="82" t="s">
        <v>5</v>
      </c>
      <c r="D14" s="4"/>
      <c r="E14" s="4"/>
      <c r="F14" s="77">
        <v>12</v>
      </c>
      <c r="G14" s="3">
        <v>9</v>
      </c>
      <c r="L14" s="61" t="s">
        <v>2</v>
      </c>
      <c r="M14" s="63">
        <v>9</v>
      </c>
      <c r="N14" s="63">
        <v>12</v>
      </c>
      <c r="O14" s="3">
        <v>0</v>
      </c>
      <c r="P14" s="3">
        <f t="shared" si="0"/>
        <v>12</v>
      </c>
      <c r="Q14" s="3">
        <f t="shared" si="1"/>
        <v>12</v>
      </c>
      <c r="R14" s="3">
        <f t="shared" si="2"/>
        <v>288</v>
      </c>
    </row>
    <row r="15" spans="1:18" ht="13.5" customHeight="1" hidden="1">
      <c r="A15" s="127"/>
      <c r="B15" s="83" t="s">
        <v>110</v>
      </c>
      <c r="C15" s="82" t="s">
        <v>4</v>
      </c>
      <c r="D15" s="4"/>
      <c r="E15" s="4">
        <v>100</v>
      </c>
      <c r="F15" s="77"/>
      <c r="G15" s="3">
        <v>10</v>
      </c>
      <c r="L15" s="61" t="s">
        <v>2</v>
      </c>
      <c r="M15" s="63">
        <v>10</v>
      </c>
      <c r="N15" s="63">
        <v>0</v>
      </c>
      <c r="O15" s="3">
        <v>0</v>
      </c>
      <c r="P15" s="3">
        <f t="shared" si="0"/>
        <v>0</v>
      </c>
      <c r="Q15" s="3">
        <f t="shared" si="1"/>
      </c>
      <c r="R15" s="3">
        <f t="shared" si="2"/>
        <v>360</v>
      </c>
    </row>
    <row r="16" spans="1:18" ht="13.5" customHeight="1" hidden="1">
      <c r="A16" s="127"/>
      <c r="B16" s="83" t="s">
        <v>110</v>
      </c>
      <c r="C16" s="82" t="s">
        <v>5</v>
      </c>
      <c r="D16" s="4"/>
      <c r="E16" s="4">
        <v>20</v>
      </c>
      <c r="F16" s="77"/>
      <c r="G16" s="3">
        <v>11</v>
      </c>
      <c r="L16" s="61" t="s">
        <v>2</v>
      </c>
      <c r="M16" s="63">
        <v>11</v>
      </c>
      <c r="N16" s="63">
        <v>0</v>
      </c>
      <c r="O16" s="3">
        <v>0</v>
      </c>
      <c r="P16" s="3">
        <f t="shared" si="0"/>
        <v>0</v>
      </c>
      <c r="Q16" s="3">
        <f t="shared" si="1"/>
      </c>
      <c r="R16" s="3">
        <f t="shared" si="2"/>
        <v>240</v>
      </c>
    </row>
    <row r="17" spans="1:18" ht="13.5" customHeight="1" hidden="1">
      <c r="A17" s="127"/>
      <c r="B17" s="83" t="s">
        <v>111</v>
      </c>
      <c r="C17" s="82" t="s">
        <v>4</v>
      </c>
      <c r="D17" s="4"/>
      <c r="E17" s="4"/>
      <c r="F17" s="77"/>
      <c r="G17" s="3">
        <v>12</v>
      </c>
      <c r="L17" s="61" t="s">
        <v>2</v>
      </c>
      <c r="M17" s="63">
        <v>12</v>
      </c>
      <c r="N17" s="63">
        <v>0</v>
      </c>
      <c r="O17" s="3">
        <v>0</v>
      </c>
      <c r="P17" s="3">
        <f t="shared" si="0"/>
        <v>0</v>
      </c>
      <c r="Q17" s="3">
        <f t="shared" si="1"/>
      </c>
      <c r="R17" s="3">
        <f t="shared" si="2"/>
        <v>0</v>
      </c>
    </row>
    <row r="18" spans="1:18" ht="13.5" customHeight="1" hidden="1">
      <c r="A18" s="128"/>
      <c r="B18" s="83" t="s">
        <v>111</v>
      </c>
      <c r="C18" s="82" t="s">
        <v>5</v>
      </c>
      <c r="D18" s="4"/>
      <c r="E18" s="4"/>
      <c r="F18" s="68"/>
      <c r="G18" s="3">
        <v>13</v>
      </c>
      <c r="H18" s="68">
        <f>F6+F8+F13+F15</f>
        <v>376</v>
      </c>
      <c r="I18" s="66">
        <f>F7+F9+F14+F16</f>
        <v>43</v>
      </c>
      <c r="J18" s="66">
        <v>371</v>
      </c>
      <c r="K18" s="66">
        <v>43</v>
      </c>
      <c r="L18" s="61" t="s">
        <v>2</v>
      </c>
      <c r="M18" s="63">
        <v>13</v>
      </c>
      <c r="N18" s="63">
        <v>0</v>
      </c>
      <c r="O18" s="3">
        <v>0</v>
      </c>
      <c r="P18" s="3">
        <f t="shared" si="0"/>
        <v>0</v>
      </c>
      <c r="Q18" s="3">
        <f t="shared" si="1"/>
      </c>
      <c r="R18" s="3">
        <f t="shared" si="2"/>
        <v>0</v>
      </c>
    </row>
    <row r="19" spans="1:18" ht="13.5" customHeight="1" hidden="1">
      <c r="A19" s="126" t="s">
        <v>12</v>
      </c>
      <c r="B19" s="80" t="s">
        <v>107</v>
      </c>
      <c r="C19" s="81" t="s">
        <v>4</v>
      </c>
      <c r="D19" s="4"/>
      <c r="E19" s="4"/>
      <c r="F19" s="77"/>
      <c r="G19" s="3">
        <v>14</v>
      </c>
      <c r="L19" s="61" t="s">
        <v>12</v>
      </c>
      <c r="M19" s="63">
        <v>1</v>
      </c>
      <c r="N19" s="63">
        <v>0</v>
      </c>
      <c r="O19" s="3">
        <v>0</v>
      </c>
      <c r="P19" s="3">
        <f t="shared" si="0"/>
        <v>0</v>
      </c>
      <c r="Q19" s="3">
        <f t="shared" si="1"/>
      </c>
      <c r="R19" s="3">
        <f t="shared" si="2"/>
        <v>-15840</v>
      </c>
    </row>
    <row r="20" spans="1:18" ht="13.5" customHeight="1" hidden="1">
      <c r="A20" s="127" t="s">
        <v>12</v>
      </c>
      <c r="B20" s="80" t="s">
        <v>107</v>
      </c>
      <c r="C20" s="82" t="s">
        <v>5</v>
      </c>
      <c r="D20" s="4"/>
      <c r="E20" s="4"/>
      <c r="F20" s="77"/>
      <c r="G20" s="3">
        <v>15</v>
      </c>
      <c r="L20" s="61" t="s">
        <v>12</v>
      </c>
      <c r="M20" s="63">
        <v>2</v>
      </c>
      <c r="N20" s="63">
        <v>0</v>
      </c>
      <c r="O20" s="3">
        <v>0</v>
      </c>
      <c r="P20" s="3">
        <f t="shared" si="0"/>
        <v>0</v>
      </c>
      <c r="Q20" s="3">
        <f t="shared" si="1"/>
      </c>
      <c r="R20" s="3">
        <f t="shared" si="2"/>
        <v>-6600</v>
      </c>
    </row>
    <row r="21" spans="1:18" ht="13.5" customHeight="1" hidden="1">
      <c r="A21" s="127" t="s">
        <v>12</v>
      </c>
      <c r="B21" s="80" t="s">
        <v>108</v>
      </c>
      <c r="C21" s="82" t="s">
        <v>4</v>
      </c>
      <c r="D21" s="4">
        <v>71</v>
      </c>
      <c r="E21" s="4">
        <v>85</v>
      </c>
      <c r="F21" s="77">
        <v>47</v>
      </c>
      <c r="G21" s="3">
        <v>16</v>
      </c>
      <c r="L21" s="61" t="s">
        <v>12</v>
      </c>
      <c r="M21" s="63">
        <v>3</v>
      </c>
      <c r="N21" s="63">
        <v>47</v>
      </c>
      <c r="O21" s="3">
        <v>27</v>
      </c>
      <c r="P21" s="3">
        <f t="shared" si="0"/>
        <v>47</v>
      </c>
      <c r="Q21" s="3">
        <f t="shared" si="1"/>
        <v>47</v>
      </c>
      <c r="R21" s="3">
        <f t="shared" si="2"/>
        <v>-2160</v>
      </c>
    </row>
    <row r="22" spans="1:18" ht="13.5" customHeight="1" hidden="1">
      <c r="A22" s="127" t="s">
        <v>12</v>
      </c>
      <c r="B22" s="80" t="s">
        <v>108</v>
      </c>
      <c r="C22" s="82" t="s">
        <v>5</v>
      </c>
      <c r="D22" s="4"/>
      <c r="E22" s="4"/>
      <c r="F22" s="77"/>
      <c r="G22" s="3">
        <v>17</v>
      </c>
      <c r="L22" s="61" t="s">
        <v>12</v>
      </c>
      <c r="M22" s="63">
        <v>4</v>
      </c>
      <c r="N22" s="63">
        <v>0</v>
      </c>
      <c r="O22" s="3">
        <v>0</v>
      </c>
      <c r="P22" s="3">
        <f t="shared" si="0"/>
        <v>0</v>
      </c>
      <c r="Q22" s="3">
        <f t="shared" si="1"/>
      </c>
      <c r="R22" s="3">
        <f t="shared" si="2"/>
        <v>-432</v>
      </c>
    </row>
    <row r="23" spans="1:18" ht="13.5" customHeight="1" hidden="1">
      <c r="A23" s="127" t="s">
        <v>12</v>
      </c>
      <c r="B23" s="83" t="s">
        <v>7</v>
      </c>
      <c r="C23" s="82"/>
      <c r="D23" s="4"/>
      <c r="E23" s="4"/>
      <c r="F23" s="77"/>
      <c r="G23" s="3">
        <v>18</v>
      </c>
      <c r="L23" s="61" t="s">
        <v>12</v>
      </c>
      <c r="M23" s="63">
        <v>5</v>
      </c>
      <c r="N23" s="63"/>
      <c r="P23" s="3">
        <f t="shared" si="0"/>
        <v>0</v>
      </c>
      <c r="Q23" s="3">
        <f t="shared" si="1"/>
      </c>
      <c r="R23" s="3">
        <f t="shared" si="2"/>
        <v>0</v>
      </c>
    </row>
    <row r="24" spans="1:18" ht="13.5" customHeight="1" hidden="1">
      <c r="A24" s="127" t="s">
        <v>12</v>
      </c>
      <c r="B24" s="83" t="s">
        <v>8</v>
      </c>
      <c r="C24" s="82"/>
      <c r="D24" s="4">
        <v>10</v>
      </c>
      <c r="E24" s="4">
        <v>10</v>
      </c>
      <c r="F24" s="77">
        <v>4</v>
      </c>
      <c r="G24" s="3">
        <v>19</v>
      </c>
      <c r="L24" s="61" t="s">
        <v>12</v>
      </c>
      <c r="M24" s="63">
        <v>6</v>
      </c>
      <c r="N24" s="63"/>
      <c r="P24" s="3">
        <f t="shared" si="0"/>
        <v>4</v>
      </c>
      <c r="Q24" s="3">
        <f t="shared" si="1"/>
        <v>4</v>
      </c>
      <c r="R24" s="3">
        <f t="shared" si="2"/>
        <v>0</v>
      </c>
    </row>
    <row r="25" spans="1:18" ht="13.5" customHeight="1" hidden="1">
      <c r="A25" s="127" t="s">
        <v>12</v>
      </c>
      <c r="B25" s="83" t="s">
        <v>9</v>
      </c>
      <c r="C25" s="82"/>
      <c r="D25" s="4">
        <v>2</v>
      </c>
      <c r="E25" s="4">
        <v>2</v>
      </c>
      <c r="F25" s="77"/>
      <c r="G25" s="3">
        <v>20</v>
      </c>
      <c r="L25" s="61" t="s">
        <v>12</v>
      </c>
      <c r="M25" s="63">
        <v>7</v>
      </c>
      <c r="N25" s="63"/>
      <c r="P25" s="3">
        <f t="shared" si="0"/>
        <v>0</v>
      </c>
      <c r="Q25" s="3">
        <f t="shared" si="1"/>
      </c>
      <c r="R25" s="3">
        <f t="shared" si="2"/>
        <v>0</v>
      </c>
    </row>
    <row r="26" spans="1:18" ht="13.5" customHeight="1" hidden="1">
      <c r="A26" s="127" t="s">
        <v>12</v>
      </c>
      <c r="B26" s="83" t="s">
        <v>109</v>
      </c>
      <c r="C26" s="82" t="s">
        <v>4</v>
      </c>
      <c r="D26" s="4"/>
      <c r="E26" s="4"/>
      <c r="F26" s="77">
        <v>32</v>
      </c>
      <c r="G26" s="3">
        <v>21</v>
      </c>
      <c r="L26" s="61" t="s">
        <v>12</v>
      </c>
      <c r="M26" s="63">
        <v>8</v>
      </c>
      <c r="N26" s="63">
        <v>32</v>
      </c>
      <c r="O26" s="3">
        <v>0</v>
      </c>
      <c r="P26" s="3">
        <f t="shared" si="0"/>
        <v>32</v>
      </c>
      <c r="Q26" s="3">
        <f t="shared" si="1"/>
        <v>32</v>
      </c>
      <c r="R26" s="3">
        <f t="shared" si="2"/>
        <v>120</v>
      </c>
    </row>
    <row r="27" spans="1:18" ht="13.5" customHeight="1" hidden="1">
      <c r="A27" s="127" t="s">
        <v>12</v>
      </c>
      <c r="B27" s="83" t="s">
        <v>109</v>
      </c>
      <c r="C27" s="82" t="s">
        <v>5</v>
      </c>
      <c r="D27" s="4"/>
      <c r="E27" s="4"/>
      <c r="F27" s="77">
        <v>1</v>
      </c>
      <c r="G27" s="3">
        <v>22</v>
      </c>
      <c r="L27" s="61" t="s">
        <v>12</v>
      </c>
      <c r="M27" s="63">
        <v>9</v>
      </c>
      <c r="N27" s="63">
        <v>1</v>
      </c>
      <c r="O27" s="3">
        <v>0</v>
      </c>
      <c r="P27" s="3">
        <f t="shared" si="0"/>
        <v>1</v>
      </c>
      <c r="Q27" s="3">
        <f t="shared" si="1"/>
        <v>1</v>
      </c>
      <c r="R27" s="3">
        <f t="shared" si="2"/>
        <v>288</v>
      </c>
    </row>
    <row r="28" spans="1:18" ht="13.5" customHeight="1" hidden="1">
      <c r="A28" s="127" t="s">
        <v>12</v>
      </c>
      <c r="B28" s="83" t="s">
        <v>110</v>
      </c>
      <c r="C28" s="82" t="s">
        <v>4</v>
      </c>
      <c r="D28" s="4"/>
      <c r="E28" s="4">
        <v>34</v>
      </c>
      <c r="F28" s="77"/>
      <c r="G28" s="3">
        <v>23</v>
      </c>
      <c r="L28" s="61" t="s">
        <v>12</v>
      </c>
      <c r="M28" s="63">
        <v>10</v>
      </c>
      <c r="N28" s="63">
        <v>0</v>
      </c>
      <c r="O28" s="3">
        <v>0</v>
      </c>
      <c r="P28" s="3">
        <f t="shared" si="0"/>
        <v>0</v>
      </c>
      <c r="Q28" s="3">
        <f t="shared" si="1"/>
      </c>
      <c r="R28" s="3">
        <f t="shared" si="2"/>
        <v>360</v>
      </c>
    </row>
    <row r="29" spans="1:18" ht="13.5" customHeight="1" hidden="1">
      <c r="A29" s="127" t="s">
        <v>12</v>
      </c>
      <c r="B29" s="83" t="s">
        <v>110</v>
      </c>
      <c r="C29" s="82" t="s">
        <v>5</v>
      </c>
      <c r="D29" s="4"/>
      <c r="E29" s="4">
        <v>9</v>
      </c>
      <c r="F29" s="77"/>
      <c r="G29" s="3">
        <v>24</v>
      </c>
      <c r="L29" s="61" t="s">
        <v>12</v>
      </c>
      <c r="M29" s="63">
        <v>11</v>
      </c>
      <c r="N29" s="63">
        <v>0</v>
      </c>
      <c r="O29" s="3">
        <v>0</v>
      </c>
      <c r="P29" s="3">
        <f t="shared" si="0"/>
        <v>0</v>
      </c>
      <c r="Q29" s="3">
        <f t="shared" si="1"/>
      </c>
      <c r="R29" s="3">
        <f t="shared" si="2"/>
        <v>240</v>
      </c>
    </row>
    <row r="30" spans="1:18" ht="13.5" customHeight="1" hidden="1">
      <c r="A30" s="127" t="s">
        <v>12</v>
      </c>
      <c r="B30" s="83" t="s">
        <v>111</v>
      </c>
      <c r="C30" s="82" t="s">
        <v>4</v>
      </c>
      <c r="D30" s="4"/>
      <c r="E30" s="4">
        <v>55</v>
      </c>
      <c r="F30" s="77">
        <v>9</v>
      </c>
      <c r="G30" s="3">
        <v>25</v>
      </c>
      <c r="J30" s="66">
        <v>9</v>
      </c>
      <c r="L30" s="61" t="s">
        <v>12</v>
      </c>
      <c r="M30" s="63">
        <v>12</v>
      </c>
      <c r="N30" s="63">
        <v>0</v>
      </c>
      <c r="O30" s="3">
        <v>0</v>
      </c>
      <c r="P30" s="3">
        <f t="shared" si="0"/>
        <v>9</v>
      </c>
      <c r="Q30" s="3">
        <f t="shared" si="1"/>
        <v>9</v>
      </c>
      <c r="R30" s="3">
        <f t="shared" si="2"/>
        <v>0</v>
      </c>
    </row>
    <row r="31" spans="1:18" ht="13.5" customHeight="1" hidden="1">
      <c r="A31" s="128" t="s">
        <v>12</v>
      </c>
      <c r="B31" s="83" t="s">
        <v>111</v>
      </c>
      <c r="C31" s="82" t="s">
        <v>5</v>
      </c>
      <c r="D31" s="4"/>
      <c r="E31" s="4">
        <v>31</v>
      </c>
      <c r="F31" s="68"/>
      <c r="G31" s="3">
        <v>26</v>
      </c>
      <c r="H31" s="66">
        <f>F19+F21+F26+F28</f>
        <v>79</v>
      </c>
      <c r="I31" s="66">
        <f>F20+F22+F27+F29</f>
        <v>1</v>
      </c>
      <c r="J31" s="66">
        <v>79</v>
      </c>
      <c r="K31" s="66">
        <v>1</v>
      </c>
      <c r="L31" s="61" t="s">
        <v>12</v>
      </c>
      <c r="M31" s="63">
        <v>13</v>
      </c>
      <c r="N31" s="63">
        <v>0</v>
      </c>
      <c r="O31" s="3">
        <v>0</v>
      </c>
      <c r="P31" s="3">
        <f t="shared" si="0"/>
        <v>0</v>
      </c>
      <c r="Q31" s="3">
        <f t="shared" si="1"/>
      </c>
      <c r="R31" s="3">
        <f t="shared" si="2"/>
        <v>0</v>
      </c>
    </row>
    <row r="32" spans="1:18" ht="13.5" customHeight="1" hidden="1">
      <c r="A32" s="126" t="s">
        <v>13</v>
      </c>
      <c r="B32" s="80" t="s">
        <v>107</v>
      </c>
      <c r="C32" s="81" t="s">
        <v>4</v>
      </c>
      <c r="D32" s="4"/>
      <c r="E32" s="4"/>
      <c r="F32" s="77"/>
      <c r="G32" s="3">
        <v>27</v>
      </c>
      <c r="L32" s="61" t="s">
        <v>13</v>
      </c>
      <c r="M32" s="63">
        <v>1</v>
      </c>
      <c r="N32" s="63">
        <v>0</v>
      </c>
      <c r="O32" s="3">
        <v>0</v>
      </c>
      <c r="P32" s="3">
        <f t="shared" si="0"/>
        <v>0</v>
      </c>
      <c r="Q32" s="3">
        <f t="shared" si="1"/>
      </c>
      <c r="R32" s="3">
        <f t="shared" si="2"/>
        <v>-15840</v>
      </c>
    </row>
    <row r="33" spans="1:18" ht="13.5" customHeight="1" hidden="1">
      <c r="A33" s="127" t="s">
        <v>13</v>
      </c>
      <c r="B33" s="80" t="s">
        <v>107</v>
      </c>
      <c r="C33" s="82" t="s">
        <v>5</v>
      </c>
      <c r="D33" s="4"/>
      <c r="E33" s="4"/>
      <c r="F33" s="77"/>
      <c r="G33" s="3">
        <v>28</v>
      </c>
      <c r="L33" s="61" t="s">
        <v>13</v>
      </c>
      <c r="M33" s="63">
        <v>2</v>
      </c>
      <c r="N33" s="63">
        <v>0</v>
      </c>
      <c r="O33" s="3">
        <v>0</v>
      </c>
      <c r="P33" s="3">
        <f t="shared" si="0"/>
        <v>0</v>
      </c>
      <c r="Q33" s="3">
        <f t="shared" si="1"/>
      </c>
      <c r="R33" s="3">
        <f t="shared" si="2"/>
        <v>-6600</v>
      </c>
    </row>
    <row r="34" spans="1:18" ht="13.5" customHeight="1" hidden="1">
      <c r="A34" s="127" t="s">
        <v>13</v>
      </c>
      <c r="B34" s="80" t="s">
        <v>108</v>
      </c>
      <c r="C34" s="82" t="s">
        <v>4</v>
      </c>
      <c r="D34" s="4">
        <v>288</v>
      </c>
      <c r="E34" s="4">
        <v>291</v>
      </c>
      <c r="F34" s="77">
        <v>231</v>
      </c>
      <c r="G34" s="3">
        <v>29</v>
      </c>
      <c r="L34" s="61" t="s">
        <v>13</v>
      </c>
      <c r="M34" s="63">
        <v>3</v>
      </c>
      <c r="N34" s="63">
        <v>231</v>
      </c>
      <c r="O34" s="3">
        <v>85</v>
      </c>
      <c r="P34" s="3">
        <f t="shared" si="0"/>
        <v>231</v>
      </c>
      <c r="Q34" s="3">
        <f t="shared" si="1"/>
        <v>231</v>
      </c>
      <c r="R34" s="3">
        <f t="shared" si="2"/>
        <v>-2160</v>
      </c>
    </row>
    <row r="35" spans="1:18" ht="13.5" customHeight="1" hidden="1">
      <c r="A35" s="127" t="s">
        <v>13</v>
      </c>
      <c r="B35" s="80" t="s">
        <v>108</v>
      </c>
      <c r="C35" s="82" t="s">
        <v>5</v>
      </c>
      <c r="D35" s="4">
        <v>18</v>
      </c>
      <c r="E35" s="4">
        <v>16</v>
      </c>
      <c r="F35" s="77">
        <v>2</v>
      </c>
      <c r="G35" s="3">
        <v>30</v>
      </c>
      <c r="L35" s="61" t="s">
        <v>13</v>
      </c>
      <c r="M35" s="63">
        <v>4</v>
      </c>
      <c r="N35" s="63">
        <v>3</v>
      </c>
      <c r="O35" s="3">
        <v>1</v>
      </c>
      <c r="P35" s="3">
        <f t="shared" si="0"/>
        <v>3</v>
      </c>
      <c r="Q35" s="3">
        <f t="shared" si="1"/>
        <v>3</v>
      </c>
      <c r="R35" s="3">
        <f t="shared" si="2"/>
        <v>-432</v>
      </c>
    </row>
    <row r="36" spans="1:18" ht="13.5" customHeight="1" hidden="1">
      <c r="A36" s="127" t="s">
        <v>13</v>
      </c>
      <c r="B36" s="83" t="s">
        <v>7</v>
      </c>
      <c r="C36" s="82"/>
      <c r="D36" s="4"/>
      <c r="E36" s="4"/>
      <c r="F36" s="77"/>
      <c r="G36" s="3">
        <v>31</v>
      </c>
      <c r="L36" s="61" t="s">
        <v>13</v>
      </c>
      <c r="M36" s="63">
        <v>5</v>
      </c>
      <c r="N36" s="63"/>
      <c r="P36" s="3">
        <f t="shared" si="0"/>
        <v>0</v>
      </c>
      <c r="Q36" s="3">
        <f t="shared" si="1"/>
      </c>
      <c r="R36" s="3">
        <f t="shared" si="2"/>
        <v>0</v>
      </c>
    </row>
    <row r="37" spans="1:18" ht="13.5" customHeight="1" hidden="1">
      <c r="A37" s="127" t="s">
        <v>13</v>
      </c>
      <c r="B37" s="83" t="s">
        <v>8</v>
      </c>
      <c r="C37" s="82"/>
      <c r="D37" s="4">
        <v>108</v>
      </c>
      <c r="E37" s="4">
        <v>60</v>
      </c>
      <c r="F37" s="77">
        <v>69</v>
      </c>
      <c r="G37" s="3">
        <v>32</v>
      </c>
      <c r="L37" s="61" t="s">
        <v>13</v>
      </c>
      <c r="M37" s="63">
        <v>6</v>
      </c>
      <c r="N37" s="63"/>
      <c r="P37" s="3">
        <f t="shared" si="0"/>
        <v>69</v>
      </c>
      <c r="Q37" s="3">
        <f t="shared" si="1"/>
        <v>69</v>
      </c>
      <c r="R37" s="3">
        <f t="shared" si="2"/>
        <v>0</v>
      </c>
    </row>
    <row r="38" spans="1:18" ht="13.5" customHeight="1" hidden="1">
      <c r="A38" s="127" t="s">
        <v>13</v>
      </c>
      <c r="B38" s="83" t="s">
        <v>9</v>
      </c>
      <c r="C38" s="82"/>
      <c r="D38" s="4">
        <v>1</v>
      </c>
      <c r="E38" s="4">
        <v>1</v>
      </c>
      <c r="F38" s="77"/>
      <c r="G38" s="3">
        <v>33</v>
      </c>
      <c r="L38" s="61" t="s">
        <v>13</v>
      </c>
      <c r="M38" s="63">
        <v>7</v>
      </c>
      <c r="N38" s="63"/>
      <c r="P38" s="3">
        <f t="shared" si="0"/>
        <v>0</v>
      </c>
      <c r="Q38" s="3">
        <f t="shared" si="1"/>
      </c>
      <c r="R38" s="3">
        <f t="shared" si="2"/>
        <v>0</v>
      </c>
    </row>
    <row r="39" spans="1:18" ht="13.5" customHeight="1" hidden="1">
      <c r="A39" s="127" t="s">
        <v>13</v>
      </c>
      <c r="B39" s="83" t="s">
        <v>109</v>
      </c>
      <c r="C39" s="82" t="s">
        <v>4</v>
      </c>
      <c r="D39" s="4"/>
      <c r="E39" s="4"/>
      <c r="F39" s="77">
        <v>104</v>
      </c>
      <c r="G39" s="3">
        <v>34</v>
      </c>
      <c r="L39" s="61" t="s">
        <v>13</v>
      </c>
      <c r="M39" s="63">
        <v>8</v>
      </c>
      <c r="N39" s="63">
        <v>104</v>
      </c>
      <c r="O39" s="3">
        <v>0</v>
      </c>
      <c r="P39" s="3">
        <f t="shared" si="0"/>
        <v>104</v>
      </c>
      <c r="Q39" s="3">
        <f t="shared" si="1"/>
        <v>104</v>
      </c>
      <c r="R39" s="3">
        <f t="shared" si="2"/>
        <v>120</v>
      </c>
    </row>
    <row r="40" spans="1:18" ht="13.5" customHeight="1" hidden="1">
      <c r="A40" s="127" t="s">
        <v>13</v>
      </c>
      <c r="B40" s="83" t="s">
        <v>109</v>
      </c>
      <c r="C40" s="82" t="s">
        <v>5</v>
      </c>
      <c r="D40" s="4"/>
      <c r="E40" s="4"/>
      <c r="F40" s="77">
        <v>5</v>
      </c>
      <c r="G40" s="3">
        <v>35</v>
      </c>
      <c r="L40" s="61" t="s">
        <v>13</v>
      </c>
      <c r="M40" s="63">
        <v>9</v>
      </c>
      <c r="N40" s="63">
        <v>5</v>
      </c>
      <c r="O40" s="3">
        <v>0</v>
      </c>
      <c r="P40" s="3">
        <f t="shared" si="0"/>
        <v>5</v>
      </c>
      <c r="Q40" s="3">
        <f t="shared" si="1"/>
        <v>5</v>
      </c>
      <c r="R40" s="3">
        <f t="shared" si="2"/>
        <v>288</v>
      </c>
    </row>
    <row r="41" spans="1:18" ht="13.5" customHeight="1" hidden="1">
      <c r="A41" s="127" t="s">
        <v>13</v>
      </c>
      <c r="B41" s="83" t="s">
        <v>110</v>
      </c>
      <c r="C41" s="82" t="s">
        <v>4</v>
      </c>
      <c r="D41" s="4"/>
      <c r="E41" s="4">
        <v>106</v>
      </c>
      <c r="F41" s="77"/>
      <c r="G41" s="3">
        <v>36</v>
      </c>
      <c r="L41" s="61" t="s">
        <v>13</v>
      </c>
      <c r="M41" s="63">
        <v>10</v>
      </c>
      <c r="N41" s="63">
        <v>0</v>
      </c>
      <c r="O41" s="3">
        <v>0</v>
      </c>
      <c r="P41" s="3">
        <f t="shared" si="0"/>
        <v>0</v>
      </c>
      <c r="Q41" s="3">
        <f t="shared" si="1"/>
      </c>
      <c r="R41" s="3">
        <f t="shared" si="2"/>
        <v>360</v>
      </c>
    </row>
    <row r="42" spans="1:18" ht="13.5" customHeight="1" hidden="1">
      <c r="A42" s="127" t="s">
        <v>13</v>
      </c>
      <c r="B42" s="83" t="s">
        <v>110</v>
      </c>
      <c r="C42" s="82" t="s">
        <v>5</v>
      </c>
      <c r="D42" s="4"/>
      <c r="E42" s="4">
        <v>13</v>
      </c>
      <c r="F42" s="77"/>
      <c r="G42" s="3">
        <v>37</v>
      </c>
      <c r="L42" s="61" t="s">
        <v>13</v>
      </c>
      <c r="M42" s="63">
        <v>11</v>
      </c>
      <c r="N42" s="63">
        <v>0</v>
      </c>
      <c r="O42" s="3">
        <v>0</v>
      </c>
      <c r="P42" s="3">
        <f t="shared" si="0"/>
        <v>0</v>
      </c>
      <c r="Q42" s="3">
        <f t="shared" si="1"/>
      </c>
      <c r="R42" s="3">
        <f t="shared" si="2"/>
        <v>240</v>
      </c>
    </row>
    <row r="43" spans="1:18" ht="13.5" customHeight="1" hidden="1">
      <c r="A43" s="127" t="s">
        <v>13</v>
      </c>
      <c r="B43" s="83" t="s">
        <v>111</v>
      </c>
      <c r="C43" s="82" t="s">
        <v>4</v>
      </c>
      <c r="D43" s="4"/>
      <c r="E43" s="4">
        <v>0</v>
      </c>
      <c r="F43" s="77"/>
      <c r="G43" s="3">
        <v>38</v>
      </c>
      <c r="L43" s="61" t="s">
        <v>13</v>
      </c>
      <c r="M43" s="63">
        <v>12</v>
      </c>
      <c r="N43" s="63">
        <v>0</v>
      </c>
      <c r="O43" s="3">
        <v>0</v>
      </c>
      <c r="P43" s="3">
        <f t="shared" si="0"/>
        <v>0</v>
      </c>
      <c r="Q43" s="3">
        <f t="shared" si="1"/>
      </c>
      <c r="R43" s="3">
        <f t="shared" si="2"/>
        <v>0</v>
      </c>
    </row>
    <row r="44" spans="1:18" ht="13.5" customHeight="1" hidden="1">
      <c r="A44" s="128" t="s">
        <v>13</v>
      </c>
      <c r="B44" s="83" t="s">
        <v>111</v>
      </c>
      <c r="C44" s="82" t="s">
        <v>5</v>
      </c>
      <c r="D44" s="4"/>
      <c r="E44" s="4">
        <v>0</v>
      </c>
      <c r="F44" s="77"/>
      <c r="G44" s="3">
        <v>39</v>
      </c>
      <c r="H44" s="66">
        <f>F32+F34+F39+F41</f>
        <v>335</v>
      </c>
      <c r="I44" s="66">
        <f>F33+F35+F40+F42</f>
        <v>7</v>
      </c>
      <c r="J44" s="66">
        <v>335</v>
      </c>
      <c r="K44" s="66">
        <v>7</v>
      </c>
      <c r="L44" s="61" t="s">
        <v>13</v>
      </c>
      <c r="M44" s="63">
        <v>13</v>
      </c>
      <c r="N44" s="63">
        <v>0</v>
      </c>
      <c r="O44" s="3">
        <v>0</v>
      </c>
      <c r="P44" s="3">
        <f t="shared" si="0"/>
        <v>0</v>
      </c>
      <c r="Q44" s="3">
        <f t="shared" si="1"/>
      </c>
      <c r="R44" s="3">
        <f t="shared" si="2"/>
        <v>0</v>
      </c>
    </row>
    <row r="45" spans="1:22" ht="13.5" customHeight="1" hidden="1">
      <c r="A45" s="126" t="s">
        <v>14</v>
      </c>
      <c r="B45" s="80" t="s">
        <v>107</v>
      </c>
      <c r="C45" s="81" t="s">
        <v>4</v>
      </c>
      <c r="D45" s="4">
        <v>273</v>
      </c>
      <c r="E45" s="4">
        <v>789</v>
      </c>
      <c r="F45" s="77"/>
      <c r="G45" s="70" t="s">
        <v>125</v>
      </c>
      <c r="L45" s="61" t="s">
        <v>14</v>
      </c>
      <c r="M45" s="63">
        <v>1</v>
      </c>
      <c r="N45" s="63">
        <v>0</v>
      </c>
      <c r="O45" s="3">
        <v>339</v>
      </c>
      <c r="P45" s="3">
        <f t="shared" si="0"/>
        <v>0</v>
      </c>
      <c r="Q45" s="3">
        <f t="shared" si="1"/>
      </c>
      <c r="R45" s="3">
        <f t="shared" si="2"/>
        <v>-15840</v>
      </c>
      <c r="V45" s="58"/>
    </row>
    <row r="46" spans="1:22" ht="13.5" customHeight="1" hidden="1">
      <c r="A46" s="127" t="s">
        <v>14</v>
      </c>
      <c r="B46" s="80" t="s">
        <v>107</v>
      </c>
      <c r="C46" s="82" t="s">
        <v>5</v>
      </c>
      <c r="D46" s="4">
        <v>69</v>
      </c>
      <c r="E46" s="4">
        <v>190</v>
      </c>
      <c r="F46" s="77">
        <v>35</v>
      </c>
      <c r="G46" s="70" t="s">
        <v>126</v>
      </c>
      <c r="L46" s="61" t="s">
        <v>14</v>
      </c>
      <c r="M46" s="63">
        <v>2</v>
      </c>
      <c r="N46" s="63">
        <v>73</v>
      </c>
      <c r="O46" s="3">
        <v>38</v>
      </c>
      <c r="P46" s="3">
        <f t="shared" si="0"/>
        <v>73</v>
      </c>
      <c r="Q46" s="3">
        <f t="shared" si="1"/>
        <v>73</v>
      </c>
      <c r="R46" s="3">
        <f t="shared" si="2"/>
        <v>-6600</v>
      </c>
      <c r="V46" s="58"/>
    </row>
    <row r="47" spans="1:22" ht="13.5" customHeight="1" hidden="1">
      <c r="A47" s="127" t="s">
        <v>14</v>
      </c>
      <c r="B47" s="80" t="s">
        <v>108</v>
      </c>
      <c r="C47" s="82" t="s">
        <v>4</v>
      </c>
      <c r="D47" s="4">
        <v>958</v>
      </c>
      <c r="E47" s="4">
        <v>1871</v>
      </c>
      <c r="F47" s="77">
        <v>522</v>
      </c>
      <c r="G47" s="70">
        <v>770</v>
      </c>
      <c r="L47" s="61" t="s">
        <v>14</v>
      </c>
      <c r="M47" s="63">
        <v>3</v>
      </c>
      <c r="N47" s="63">
        <v>522</v>
      </c>
      <c r="O47" s="3">
        <v>679</v>
      </c>
      <c r="P47" s="3">
        <f t="shared" si="0"/>
        <v>522</v>
      </c>
      <c r="Q47" s="3">
        <f t="shared" si="1"/>
        <v>522</v>
      </c>
      <c r="R47" s="3">
        <f t="shared" si="2"/>
        <v>-2160</v>
      </c>
      <c r="V47" s="58">
        <v>322</v>
      </c>
    </row>
    <row r="48" spans="1:22" ht="13.5" customHeight="1" hidden="1">
      <c r="A48" s="127" t="s">
        <v>14</v>
      </c>
      <c r="B48" s="80" t="s">
        <v>108</v>
      </c>
      <c r="C48" s="82" t="s">
        <v>5</v>
      </c>
      <c r="D48" s="4"/>
      <c r="E48" s="4">
        <v>6</v>
      </c>
      <c r="F48" s="77"/>
      <c r="G48" s="70">
        <v>0</v>
      </c>
      <c r="L48" s="61" t="s">
        <v>14</v>
      </c>
      <c r="M48" s="63">
        <v>4</v>
      </c>
      <c r="N48" s="63">
        <v>0</v>
      </c>
      <c r="O48" s="3">
        <v>0</v>
      </c>
      <c r="P48" s="3">
        <f t="shared" si="0"/>
        <v>0</v>
      </c>
      <c r="Q48" s="3">
        <f t="shared" si="1"/>
      </c>
      <c r="R48" s="3">
        <f t="shared" si="2"/>
        <v>-432</v>
      </c>
      <c r="V48" s="58"/>
    </row>
    <row r="49" spans="1:22" ht="13.5" customHeight="1" hidden="1">
      <c r="A49" s="127" t="s">
        <v>14</v>
      </c>
      <c r="B49" s="83" t="s">
        <v>7</v>
      </c>
      <c r="C49" s="82"/>
      <c r="D49" s="4"/>
      <c r="E49" s="4"/>
      <c r="F49" s="77"/>
      <c r="G49" s="70"/>
      <c r="L49" s="61" t="s">
        <v>14</v>
      </c>
      <c r="M49" s="63">
        <v>5</v>
      </c>
      <c r="N49" s="63"/>
      <c r="P49" s="3">
        <f t="shared" si="0"/>
        <v>0</v>
      </c>
      <c r="Q49" s="3">
        <f t="shared" si="1"/>
      </c>
      <c r="R49" s="3">
        <f t="shared" si="2"/>
        <v>0</v>
      </c>
      <c r="V49" s="58"/>
    </row>
    <row r="50" spans="1:22" ht="13.5" customHeight="1" hidden="1">
      <c r="A50" s="127" t="s">
        <v>14</v>
      </c>
      <c r="B50" s="83" t="s">
        <v>8</v>
      </c>
      <c r="C50" s="82"/>
      <c r="D50" s="4">
        <v>197</v>
      </c>
      <c r="E50" s="4">
        <v>173</v>
      </c>
      <c r="F50" s="77">
        <v>97</v>
      </c>
      <c r="G50" s="70"/>
      <c r="L50" s="61" t="s">
        <v>14</v>
      </c>
      <c r="M50" s="63">
        <v>6</v>
      </c>
      <c r="N50" s="63"/>
      <c r="P50" s="3">
        <f t="shared" si="0"/>
        <v>97</v>
      </c>
      <c r="Q50" s="3">
        <f t="shared" si="1"/>
        <v>97</v>
      </c>
      <c r="R50" s="3">
        <f t="shared" si="2"/>
        <v>0</v>
      </c>
      <c r="V50" s="58">
        <v>10</v>
      </c>
    </row>
    <row r="51" spans="1:22" ht="13.5" customHeight="1" hidden="1">
      <c r="A51" s="127" t="s">
        <v>14</v>
      </c>
      <c r="B51" s="83" t="s">
        <v>9</v>
      </c>
      <c r="C51" s="82"/>
      <c r="D51" s="4">
        <v>97</v>
      </c>
      <c r="E51" s="4">
        <v>95</v>
      </c>
      <c r="F51" s="77">
        <v>161</v>
      </c>
      <c r="G51" s="70">
        <v>220</v>
      </c>
      <c r="L51" s="61" t="s">
        <v>14</v>
      </c>
      <c r="M51" s="63">
        <v>7</v>
      </c>
      <c r="N51" s="63"/>
      <c r="P51" s="3">
        <f t="shared" si="0"/>
        <v>161</v>
      </c>
      <c r="Q51" s="3">
        <f t="shared" si="1"/>
        <v>161</v>
      </c>
      <c r="R51" s="3">
        <f t="shared" si="2"/>
        <v>0</v>
      </c>
      <c r="V51" s="58">
        <v>220</v>
      </c>
    </row>
    <row r="52" spans="1:22" ht="13.5" customHeight="1" hidden="1">
      <c r="A52" s="127" t="s">
        <v>14</v>
      </c>
      <c r="B52" s="83" t="s">
        <v>109</v>
      </c>
      <c r="C52" s="82" t="s">
        <v>4</v>
      </c>
      <c r="D52" s="4">
        <v>906</v>
      </c>
      <c r="E52" s="4">
        <v>720</v>
      </c>
      <c r="F52" s="77">
        <v>1219</v>
      </c>
      <c r="G52" s="71" t="s">
        <v>127</v>
      </c>
      <c r="L52" s="61" t="s">
        <v>14</v>
      </c>
      <c r="M52" s="63">
        <v>8</v>
      </c>
      <c r="N52" s="63">
        <v>1219</v>
      </c>
      <c r="O52" s="3">
        <v>0</v>
      </c>
      <c r="P52" s="3">
        <f t="shared" si="0"/>
        <v>1219</v>
      </c>
      <c r="Q52" s="3">
        <f t="shared" si="1"/>
        <v>1219</v>
      </c>
      <c r="R52" s="3">
        <f t="shared" si="2"/>
        <v>120</v>
      </c>
      <c r="V52" s="58">
        <v>1380</v>
      </c>
    </row>
    <row r="53" spans="1:22" ht="13.5" customHeight="1" hidden="1">
      <c r="A53" s="127" t="s">
        <v>14</v>
      </c>
      <c r="B53" s="83" t="s">
        <v>109</v>
      </c>
      <c r="C53" s="82" t="s">
        <v>5</v>
      </c>
      <c r="D53" s="4"/>
      <c r="E53" s="4">
        <v>40</v>
      </c>
      <c r="F53" s="77"/>
      <c r="G53" s="70">
        <v>0</v>
      </c>
      <c r="L53" s="61" t="s">
        <v>14</v>
      </c>
      <c r="M53" s="63">
        <v>9</v>
      </c>
      <c r="N53" s="63">
        <v>0</v>
      </c>
      <c r="O53" s="3">
        <v>0</v>
      </c>
      <c r="P53" s="3">
        <f t="shared" si="0"/>
        <v>0</v>
      </c>
      <c r="Q53" s="3">
        <f t="shared" si="1"/>
      </c>
      <c r="R53" s="3">
        <f t="shared" si="2"/>
        <v>288</v>
      </c>
      <c r="V53" s="58"/>
    </row>
    <row r="54" spans="1:22" ht="13.5" customHeight="1" hidden="1">
      <c r="A54" s="127" t="s">
        <v>14</v>
      </c>
      <c r="B54" s="83" t="s">
        <v>110</v>
      </c>
      <c r="C54" s="82" t="s">
        <v>4</v>
      </c>
      <c r="D54" s="4">
        <v>421</v>
      </c>
      <c r="E54" s="4">
        <v>1440</v>
      </c>
      <c r="F54" s="77">
        <v>546</v>
      </c>
      <c r="G54" s="70" t="s">
        <v>128</v>
      </c>
      <c r="L54" s="61" t="s">
        <v>14</v>
      </c>
      <c r="M54" s="63">
        <v>10</v>
      </c>
      <c r="N54" s="63">
        <v>546</v>
      </c>
      <c r="O54" s="3">
        <v>0</v>
      </c>
      <c r="P54" s="3">
        <f t="shared" si="0"/>
        <v>546</v>
      </c>
      <c r="Q54" s="3">
        <f t="shared" si="1"/>
        <v>546</v>
      </c>
      <c r="R54" s="3">
        <f t="shared" si="2"/>
        <v>360</v>
      </c>
      <c r="V54" s="58">
        <v>750</v>
      </c>
    </row>
    <row r="55" spans="1:22" ht="13.5" customHeight="1" hidden="1">
      <c r="A55" s="127" t="s">
        <v>14</v>
      </c>
      <c r="B55" s="83" t="s">
        <v>110</v>
      </c>
      <c r="C55" s="82" t="s">
        <v>5</v>
      </c>
      <c r="D55" s="4"/>
      <c r="E55" s="4"/>
      <c r="F55" s="77"/>
      <c r="G55" s="70">
        <v>20</v>
      </c>
      <c r="L55" s="61" t="s">
        <v>14</v>
      </c>
      <c r="M55" s="63">
        <v>11</v>
      </c>
      <c r="N55" s="63">
        <v>0</v>
      </c>
      <c r="O55" s="3">
        <v>0</v>
      </c>
      <c r="P55" s="3">
        <f t="shared" si="0"/>
        <v>0</v>
      </c>
      <c r="Q55" s="3">
        <f t="shared" si="1"/>
      </c>
      <c r="R55" s="3">
        <f t="shared" si="2"/>
        <v>240</v>
      </c>
      <c r="V55" s="58">
        <v>20</v>
      </c>
    </row>
    <row r="56" spans="1:26" ht="13.5" customHeight="1" hidden="1">
      <c r="A56" s="127" t="s">
        <v>14</v>
      </c>
      <c r="B56" s="83" t="s">
        <v>111</v>
      </c>
      <c r="C56" s="82" t="s">
        <v>4</v>
      </c>
      <c r="D56" s="4"/>
      <c r="E56" s="4"/>
      <c r="F56" s="77"/>
      <c r="G56" s="71">
        <v>200</v>
      </c>
      <c r="L56" s="61" t="s">
        <v>14</v>
      </c>
      <c r="M56" s="63">
        <v>12</v>
      </c>
      <c r="N56" s="63">
        <v>0</v>
      </c>
      <c r="O56" s="3">
        <v>0</v>
      </c>
      <c r="P56" s="3">
        <f t="shared" si="0"/>
        <v>0</v>
      </c>
      <c r="Q56" s="3">
        <f t="shared" si="1"/>
      </c>
      <c r="R56" s="3">
        <f t="shared" si="2"/>
        <v>0</v>
      </c>
      <c r="T56" s="3" t="s">
        <v>124</v>
      </c>
      <c r="V56" s="58">
        <v>200</v>
      </c>
      <c r="Z56" s="3" t="s">
        <v>123</v>
      </c>
    </row>
    <row r="57" spans="1:28" ht="13.5" customHeight="1" hidden="1">
      <c r="A57" s="128" t="s">
        <v>14</v>
      </c>
      <c r="B57" s="83" t="s">
        <v>111</v>
      </c>
      <c r="C57" s="82" t="s">
        <v>5</v>
      </c>
      <c r="D57" s="4"/>
      <c r="E57" s="4">
        <v>75</v>
      </c>
      <c r="F57" s="77"/>
      <c r="G57" s="70">
        <v>50</v>
      </c>
      <c r="H57" s="66">
        <f>F45+F47+F52+F54</f>
        <v>2287</v>
      </c>
      <c r="I57" s="66">
        <f>F46+F48+F53+F55</f>
        <v>35</v>
      </c>
      <c r="J57" s="66">
        <v>2287</v>
      </c>
      <c r="K57" s="66">
        <v>35</v>
      </c>
      <c r="L57" s="61" t="s">
        <v>14</v>
      </c>
      <c r="M57" s="63">
        <v>13</v>
      </c>
      <c r="N57" s="63">
        <v>0</v>
      </c>
      <c r="O57" s="3">
        <v>0</v>
      </c>
      <c r="P57" s="3">
        <f t="shared" si="0"/>
        <v>0</v>
      </c>
      <c r="Q57" s="3">
        <f t="shared" si="1"/>
      </c>
      <c r="R57" s="3">
        <f t="shared" si="2"/>
        <v>0</v>
      </c>
      <c r="V57" s="58">
        <v>50</v>
      </c>
      <c r="Y57" s="3">
        <f>V45+V47+V52+V54</f>
        <v>2452</v>
      </c>
      <c r="Z57" s="3">
        <f>V46+V48+V53+V55</f>
        <v>20</v>
      </c>
      <c r="AA57" s="3">
        <v>2287</v>
      </c>
      <c r="AB57" s="3">
        <v>35</v>
      </c>
    </row>
    <row r="58" spans="1:27" ht="13.5" customHeight="1" hidden="1">
      <c r="A58" s="126" t="s">
        <v>15</v>
      </c>
      <c r="B58" s="80" t="s">
        <v>107</v>
      </c>
      <c r="C58" s="81" t="s">
        <v>4</v>
      </c>
      <c r="D58" s="4"/>
      <c r="E58" s="4"/>
      <c r="F58" s="4">
        <v>0</v>
      </c>
      <c r="G58" s="3">
        <v>53</v>
      </c>
      <c r="L58" s="61" t="s">
        <v>15</v>
      </c>
      <c r="M58" s="63">
        <v>1</v>
      </c>
      <c r="N58" s="63">
        <v>0</v>
      </c>
      <c r="O58" s="3">
        <v>12</v>
      </c>
      <c r="P58" s="3">
        <f t="shared" si="0"/>
        <v>0</v>
      </c>
      <c r="Q58" s="3">
        <f t="shared" si="1"/>
      </c>
      <c r="R58" s="3">
        <f t="shared" si="2"/>
        <v>-15840</v>
      </c>
      <c r="T58" s="64">
        <v>0</v>
      </c>
      <c r="U58" s="64">
        <v>0</v>
      </c>
      <c r="Z58" s="57">
        <v>224</v>
      </c>
      <c r="AA58" s="58">
        <v>94</v>
      </c>
    </row>
    <row r="59" spans="1:27" ht="13.5" customHeight="1" hidden="1">
      <c r="A59" s="127" t="s">
        <v>15</v>
      </c>
      <c r="B59" s="80" t="s">
        <v>107</v>
      </c>
      <c r="C59" s="82" t="s">
        <v>5</v>
      </c>
      <c r="D59" s="4">
        <v>192</v>
      </c>
      <c r="E59" s="4"/>
      <c r="F59" s="4">
        <v>0</v>
      </c>
      <c r="G59" s="3">
        <v>54</v>
      </c>
      <c r="L59" s="61" t="s">
        <v>15</v>
      </c>
      <c r="M59" s="63">
        <v>2</v>
      </c>
      <c r="N59" s="63">
        <v>224</v>
      </c>
      <c r="O59" s="3">
        <v>224</v>
      </c>
      <c r="P59" s="3">
        <f t="shared" si="0"/>
        <v>224</v>
      </c>
      <c r="Q59" s="3">
        <f t="shared" si="1"/>
        <v>224</v>
      </c>
      <c r="R59" s="3">
        <f t="shared" si="2"/>
        <v>-6600</v>
      </c>
      <c r="T59" s="64">
        <v>0</v>
      </c>
      <c r="U59" s="64">
        <v>0</v>
      </c>
      <c r="Z59" s="57"/>
      <c r="AA59" s="58"/>
    </row>
    <row r="60" spans="1:27" ht="13.5" customHeight="1" hidden="1">
      <c r="A60" s="127" t="s">
        <v>15</v>
      </c>
      <c r="B60" s="80" t="s">
        <v>108</v>
      </c>
      <c r="C60" s="82" t="s">
        <v>4</v>
      </c>
      <c r="D60" s="4"/>
      <c r="E60" s="4"/>
      <c r="F60" s="4">
        <v>0</v>
      </c>
      <c r="G60" s="3">
        <v>55</v>
      </c>
      <c r="L60" s="61" t="s">
        <v>15</v>
      </c>
      <c r="M60" s="63">
        <v>3</v>
      </c>
      <c r="N60" s="63">
        <v>0</v>
      </c>
      <c r="O60" s="3">
        <v>326</v>
      </c>
      <c r="P60" s="3">
        <f t="shared" si="0"/>
        <v>0</v>
      </c>
      <c r="Q60" s="3">
        <f t="shared" si="1"/>
      </c>
      <c r="R60" s="3">
        <f t="shared" si="2"/>
        <v>-2160</v>
      </c>
      <c r="T60" s="64">
        <v>0</v>
      </c>
      <c r="U60" s="64">
        <v>0</v>
      </c>
      <c r="Z60" s="57">
        <v>63</v>
      </c>
      <c r="AA60" s="58">
        <v>50</v>
      </c>
    </row>
    <row r="61" spans="1:27" ht="13.5" customHeight="1" hidden="1">
      <c r="A61" s="127" t="s">
        <v>15</v>
      </c>
      <c r="B61" s="80" t="s">
        <v>108</v>
      </c>
      <c r="C61" s="82" t="s">
        <v>5</v>
      </c>
      <c r="D61" s="4">
        <v>50</v>
      </c>
      <c r="E61" s="4"/>
      <c r="F61" s="4">
        <v>39</v>
      </c>
      <c r="G61" s="3">
        <v>56</v>
      </c>
      <c r="L61" s="61" t="s">
        <v>15</v>
      </c>
      <c r="M61" s="63">
        <v>4</v>
      </c>
      <c r="N61" s="63">
        <v>63</v>
      </c>
      <c r="O61" s="3">
        <v>23</v>
      </c>
      <c r="P61" s="3">
        <f t="shared" si="0"/>
        <v>63</v>
      </c>
      <c r="Q61" s="3">
        <f t="shared" si="1"/>
        <v>63</v>
      </c>
      <c r="R61" s="3">
        <f t="shared" si="2"/>
        <v>-432</v>
      </c>
      <c r="T61" s="64">
        <v>39</v>
      </c>
      <c r="U61" s="64">
        <v>0</v>
      </c>
      <c r="Z61" s="57"/>
      <c r="AA61" s="58"/>
    </row>
    <row r="62" spans="1:27" ht="13.5" customHeight="1" hidden="1">
      <c r="A62" s="127" t="s">
        <v>15</v>
      </c>
      <c r="B62" s="83" t="s">
        <v>7</v>
      </c>
      <c r="C62" s="82"/>
      <c r="D62" s="4"/>
      <c r="E62" s="4"/>
      <c r="F62" s="4">
        <v>0</v>
      </c>
      <c r="G62" s="3">
        <v>57</v>
      </c>
      <c r="L62" s="61" t="s">
        <v>15</v>
      </c>
      <c r="M62" s="63">
        <v>5</v>
      </c>
      <c r="N62" s="63"/>
      <c r="P62" s="3">
        <f t="shared" si="0"/>
        <v>0</v>
      </c>
      <c r="Q62" s="3">
        <f t="shared" si="1"/>
      </c>
      <c r="R62" s="3">
        <f t="shared" si="2"/>
        <v>0</v>
      </c>
      <c r="T62" s="64">
        <v>0</v>
      </c>
      <c r="U62" s="64">
        <v>0</v>
      </c>
      <c r="Z62" s="57">
        <v>570</v>
      </c>
      <c r="AA62" s="58"/>
    </row>
    <row r="63" spans="1:27" ht="13.5" customHeight="1" hidden="1">
      <c r="A63" s="127" t="s">
        <v>15</v>
      </c>
      <c r="B63" s="83" t="s">
        <v>8</v>
      </c>
      <c r="C63" s="82"/>
      <c r="D63" s="4">
        <v>820</v>
      </c>
      <c r="E63" s="4"/>
      <c r="F63" s="4">
        <v>680</v>
      </c>
      <c r="G63" s="3">
        <v>58</v>
      </c>
      <c r="L63" s="61" t="s">
        <v>15</v>
      </c>
      <c r="M63" s="63">
        <v>6</v>
      </c>
      <c r="N63" s="63"/>
      <c r="P63" s="3">
        <f t="shared" si="0"/>
        <v>680</v>
      </c>
      <c r="Q63" s="3">
        <f t="shared" si="1"/>
        <v>680</v>
      </c>
      <c r="R63" s="3">
        <f t="shared" si="2"/>
        <v>0</v>
      </c>
      <c r="T63" s="64">
        <v>680</v>
      </c>
      <c r="U63" s="64">
        <v>0</v>
      </c>
      <c r="Z63" s="57">
        <v>10</v>
      </c>
      <c r="AA63" s="58">
        <v>10</v>
      </c>
    </row>
    <row r="64" spans="1:27" ht="13.5" customHeight="1" hidden="1">
      <c r="A64" s="127" t="s">
        <v>15</v>
      </c>
      <c r="B64" s="83" t="s">
        <v>9</v>
      </c>
      <c r="C64" s="82"/>
      <c r="D64" s="4">
        <v>71</v>
      </c>
      <c r="E64" s="4"/>
      <c r="F64" s="4">
        <v>48</v>
      </c>
      <c r="G64" s="3">
        <v>59</v>
      </c>
      <c r="L64" s="61" t="s">
        <v>15</v>
      </c>
      <c r="M64" s="63">
        <v>7</v>
      </c>
      <c r="N64" s="63"/>
      <c r="P64" s="3">
        <f t="shared" si="0"/>
        <v>48</v>
      </c>
      <c r="Q64" s="3">
        <f t="shared" si="1"/>
        <v>48</v>
      </c>
      <c r="R64" s="3">
        <f t="shared" si="2"/>
        <v>0</v>
      </c>
      <c r="T64" s="64">
        <v>48</v>
      </c>
      <c r="U64" s="64">
        <v>30</v>
      </c>
      <c r="Z64" s="57">
        <v>1943</v>
      </c>
      <c r="AA64" s="58">
        <v>1943</v>
      </c>
    </row>
    <row r="65" spans="1:27" ht="13.5" customHeight="1" hidden="1">
      <c r="A65" s="127" t="s">
        <v>15</v>
      </c>
      <c r="B65" s="83" t="s">
        <v>109</v>
      </c>
      <c r="C65" s="82" t="s">
        <v>4</v>
      </c>
      <c r="D65" s="4">
        <v>1930</v>
      </c>
      <c r="E65" s="4"/>
      <c r="F65" s="4">
        <v>1943</v>
      </c>
      <c r="G65" s="3">
        <v>60</v>
      </c>
      <c r="L65" s="61" t="s">
        <v>15</v>
      </c>
      <c r="M65" s="63">
        <v>8</v>
      </c>
      <c r="N65" s="63">
        <v>1943</v>
      </c>
      <c r="O65" s="3">
        <v>555</v>
      </c>
      <c r="P65" s="3">
        <f t="shared" si="0"/>
        <v>1943</v>
      </c>
      <c r="Q65" s="3">
        <f t="shared" si="1"/>
        <v>1943</v>
      </c>
      <c r="R65" s="3">
        <f t="shared" si="2"/>
        <v>120</v>
      </c>
      <c r="T65" s="64">
        <v>1926</v>
      </c>
      <c r="U65" s="64">
        <v>1930</v>
      </c>
      <c r="Z65" s="57">
        <v>405</v>
      </c>
      <c r="AA65" s="58">
        <v>331</v>
      </c>
    </row>
    <row r="66" spans="1:27" ht="13.5" customHeight="1" hidden="1">
      <c r="A66" s="127" t="s">
        <v>15</v>
      </c>
      <c r="B66" s="83" t="s">
        <v>109</v>
      </c>
      <c r="C66" s="82" t="s">
        <v>5</v>
      </c>
      <c r="D66" s="4">
        <v>432</v>
      </c>
      <c r="E66" s="4"/>
      <c r="F66" s="4">
        <v>325</v>
      </c>
      <c r="G66" s="3">
        <v>61</v>
      </c>
      <c r="L66" s="61" t="s">
        <v>15</v>
      </c>
      <c r="M66" s="63">
        <v>9</v>
      </c>
      <c r="N66" s="63">
        <v>405</v>
      </c>
      <c r="O66" s="3">
        <v>74</v>
      </c>
      <c r="P66" s="3">
        <f t="shared" si="0"/>
        <v>405</v>
      </c>
      <c r="Q66" s="3">
        <f t="shared" si="1"/>
        <v>405</v>
      </c>
      <c r="R66" s="3">
        <f t="shared" si="2"/>
        <v>288</v>
      </c>
      <c r="T66" s="64">
        <v>325</v>
      </c>
      <c r="U66" s="64">
        <v>300</v>
      </c>
      <c r="Z66" s="57">
        <v>1087</v>
      </c>
      <c r="AA66" s="58">
        <v>1087</v>
      </c>
    </row>
    <row r="67" spans="1:27" ht="13.5" customHeight="1" hidden="1">
      <c r="A67" s="127" t="s">
        <v>15</v>
      </c>
      <c r="B67" s="83" t="s">
        <v>110</v>
      </c>
      <c r="C67" s="82" t="s">
        <v>4</v>
      </c>
      <c r="D67" s="4">
        <v>1038</v>
      </c>
      <c r="E67" s="4"/>
      <c r="F67" s="4">
        <v>1087</v>
      </c>
      <c r="G67" s="3">
        <v>62</v>
      </c>
      <c r="L67" s="61" t="s">
        <v>15</v>
      </c>
      <c r="M67" s="63">
        <v>10</v>
      </c>
      <c r="N67" s="63">
        <v>1087</v>
      </c>
      <c r="O67" s="3">
        <v>301</v>
      </c>
      <c r="P67" s="3">
        <f t="shared" si="0"/>
        <v>1087</v>
      </c>
      <c r="Q67" s="3">
        <f t="shared" si="1"/>
        <v>1087</v>
      </c>
      <c r="R67" s="3">
        <f t="shared" si="2"/>
        <v>360</v>
      </c>
      <c r="T67" s="64">
        <v>1076</v>
      </c>
      <c r="U67" s="64">
        <v>1050</v>
      </c>
      <c r="Z67" s="57">
        <v>554</v>
      </c>
      <c r="AA67" s="58">
        <v>278</v>
      </c>
    </row>
    <row r="68" spans="1:27" ht="13.5" customHeight="1" hidden="1">
      <c r="A68" s="127" t="s">
        <v>15</v>
      </c>
      <c r="B68" s="83" t="s">
        <v>110</v>
      </c>
      <c r="C68" s="82" t="s">
        <v>5</v>
      </c>
      <c r="D68" s="4">
        <v>618</v>
      </c>
      <c r="E68" s="4"/>
      <c r="F68" s="4">
        <v>395</v>
      </c>
      <c r="G68" s="3">
        <v>63</v>
      </c>
      <c r="L68" s="61" t="s">
        <v>15</v>
      </c>
      <c r="M68" s="63">
        <v>11</v>
      </c>
      <c r="N68" s="63">
        <v>554</v>
      </c>
      <c r="O68" s="3">
        <v>153</v>
      </c>
      <c r="P68" s="3">
        <f t="shared" si="0"/>
        <v>554</v>
      </c>
      <c r="Q68" s="3">
        <f t="shared" si="1"/>
        <v>554</v>
      </c>
      <c r="R68" s="3">
        <f t="shared" si="2"/>
        <v>240</v>
      </c>
      <c r="T68" s="64">
        <v>395</v>
      </c>
      <c r="U68" s="64">
        <v>380</v>
      </c>
      <c r="Z68" s="57">
        <v>878</v>
      </c>
      <c r="AA68" s="58">
        <v>878</v>
      </c>
    </row>
    <row r="69" spans="1:27" ht="13.5" customHeight="1" hidden="1">
      <c r="A69" s="127" t="s">
        <v>15</v>
      </c>
      <c r="B69" s="83" t="s">
        <v>111</v>
      </c>
      <c r="C69" s="82" t="s">
        <v>4</v>
      </c>
      <c r="D69" s="4">
        <v>291</v>
      </c>
      <c r="E69" s="4"/>
      <c r="F69" s="4">
        <v>724</v>
      </c>
      <c r="G69" s="3">
        <v>64</v>
      </c>
      <c r="J69" s="66">
        <v>811</v>
      </c>
      <c r="K69" s="66">
        <v>1202</v>
      </c>
      <c r="L69" s="61" t="s">
        <v>15</v>
      </c>
      <c r="M69" s="63">
        <v>12</v>
      </c>
      <c r="N69" s="63">
        <v>0</v>
      </c>
      <c r="O69" s="3">
        <v>0</v>
      </c>
      <c r="P69" s="3">
        <f t="shared" si="0"/>
        <v>724</v>
      </c>
      <c r="Q69" s="3">
        <f t="shared" si="1"/>
        <v>724</v>
      </c>
      <c r="R69" s="3">
        <f t="shared" si="2"/>
        <v>0</v>
      </c>
      <c r="T69" s="64">
        <v>724</v>
      </c>
      <c r="U69" s="64">
        <v>800</v>
      </c>
      <c r="Z69" s="57">
        <v>654</v>
      </c>
      <c r="AA69" s="58">
        <v>654</v>
      </c>
    </row>
    <row r="70" spans="1:24" ht="13.5" customHeight="1" hidden="1">
      <c r="A70" s="128" t="s">
        <v>15</v>
      </c>
      <c r="B70" s="83" t="s">
        <v>111</v>
      </c>
      <c r="C70" s="82" t="s">
        <v>5</v>
      </c>
      <c r="D70" s="4">
        <v>583</v>
      </c>
      <c r="E70" s="4"/>
      <c r="F70" s="4">
        <v>396</v>
      </c>
      <c r="G70" s="3">
        <v>65</v>
      </c>
      <c r="H70" s="66">
        <f>F58+F60+F65+F67</f>
        <v>3030</v>
      </c>
      <c r="I70" s="66">
        <f>F59+F61+F66+F68</f>
        <v>759</v>
      </c>
      <c r="J70" s="66">
        <v>2998</v>
      </c>
      <c r="K70" s="66">
        <v>772</v>
      </c>
      <c r="L70" s="61" t="s">
        <v>15</v>
      </c>
      <c r="M70" s="63">
        <v>13</v>
      </c>
      <c r="N70" s="63">
        <v>0</v>
      </c>
      <c r="O70" s="3">
        <v>0</v>
      </c>
      <c r="P70" s="3">
        <f aca="true" t="shared" si="3" ref="P70:P133">IF(R70=0,F70,N70)</f>
        <v>396</v>
      </c>
      <c r="Q70" s="3">
        <f t="shared" si="1"/>
        <v>396</v>
      </c>
      <c r="R70" s="3">
        <f t="shared" si="2"/>
        <v>0</v>
      </c>
      <c r="T70" s="64">
        <v>396</v>
      </c>
      <c r="U70" s="64">
        <v>400</v>
      </c>
      <c r="W70" s="3">
        <f>T58+T60+T65+T67</f>
        <v>3002</v>
      </c>
      <c r="X70" s="3">
        <f>T59+T61+T66+T68</f>
        <v>759</v>
      </c>
    </row>
    <row r="71" spans="1:18" ht="13.5" customHeight="1" hidden="1">
      <c r="A71" s="126" t="s">
        <v>16</v>
      </c>
      <c r="B71" s="80" t="s">
        <v>107</v>
      </c>
      <c r="C71" s="81" t="s">
        <v>4</v>
      </c>
      <c r="D71" s="4"/>
      <c r="E71" s="4"/>
      <c r="F71" s="77"/>
      <c r="G71" s="3">
        <v>66</v>
      </c>
      <c r="L71" s="61" t="s">
        <v>16</v>
      </c>
      <c r="M71" s="63">
        <v>1</v>
      </c>
      <c r="N71" s="63">
        <v>0</v>
      </c>
      <c r="O71" s="3">
        <v>0</v>
      </c>
      <c r="P71" s="3">
        <f t="shared" si="3"/>
        <v>0</v>
      </c>
      <c r="Q71" s="3">
        <f aca="true" t="shared" si="4" ref="Q71:Q134">IF(P71=0,"",P71)</f>
      </c>
      <c r="R71" s="3">
        <f aca="true" t="shared" si="5" ref="R71:R134">(M71-5)*(M71-6)*(M71-7)*(M71-12)*(M71-13)</f>
        <v>-15840</v>
      </c>
    </row>
    <row r="72" spans="1:18" ht="13.5" customHeight="1" hidden="1">
      <c r="A72" s="127" t="s">
        <v>16</v>
      </c>
      <c r="B72" s="80" t="s">
        <v>107</v>
      </c>
      <c r="C72" s="82" t="s">
        <v>5</v>
      </c>
      <c r="D72" s="4"/>
      <c r="E72" s="4"/>
      <c r="F72" s="77"/>
      <c r="G72" s="3">
        <v>67</v>
      </c>
      <c r="L72" s="61" t="s">
        <v>16</v>
      </c>
      <c r="M72" s="63">
        <v>2</v>
      </c>
      <c r="N72" s="63">
        <v>0</v>
      </c>
      <c r="O72" s="3">
        <v>0</v>
      </c>
      <c r="P72" s="3">
        <f t="shared" si="3"/>
        <v>0</v>
      </c>
      <c r="Q72" s="3">
        <f t="shared" si="4"/>
      </c>
      <c r="R72" s="3">
        <f t="shared" si="5"/>
        <v>-6600</v>
      </c>
    </row>
    <row r="73" spans="1:18" ht="13.5" customHeight="1" hidden="1">
      <c r="A73" s="127" t="s">
        <v>16</v>
      </c>
      <c r="B73" s="80" t="s">
        <v>108</v>
      </c>
      <c r="C73" s="82" t="s">
        <v>4</v>
      </c>
      <c r="D73" s="4">
        <v>484</v>
      </c>
      <c r="E73" s="4">
        <v>310</v>
      </c>
      <c r="F73" s="77">
        <v>336</v>
      </c>
      <c r="G73" s="3">
        <v>68</v>
      </c>
      <c r="L73" s="61" t="s">
        <v>16</v>
      </c>
      <c r="M73" s="63">
        <v>3</v>
      </c>
      <c r="N73" s="63">
        <v>336</v>
      </c>
      <c r="O73" s="3">
        <v>248</v>
      </c>
      <c r="P73" s="3">
        <f t="shared" si="3"/>
        <v>336</v>
      </c>
      <c r="Q73" s="3">
        <f t="shared" si="4"/>
        <v>336</v>
      </c>
      <c r="R73" s="3">
        <f t="shared" si="5"/>
        <v>-2160</v>
      </c>
    </row>
    <row r="74" spans="1:18" ht="13.5" customHeight="1" hidden="1">
      <c r="A74" s="127" t="s">
        <v>16</v>
      </c>
      <c r="B74" s="80" t="s">
        <v>108</v>
      </c>
      <c r="C74" s="82" t="s">
        <v>5</v>
      </c>
      <c r="D74" s="4"/>
      <c r="E74" s="4"/>
      <c r="F74" s="77"/>
      <c r="G74" s="3">
        <v>69</v>
      </c>
      <c r="L74" s="61" t="s">
        <v>16</v>
      </c>
      <c r="M74" s="63">
        <v>4</v>
      </c>
      <c r="N74" s="63">
        <v>0</v>
      </c>
      <c r="O74" s="3">
        <v>0</v>
      </c>
      <c r="P74" s="3">
        <f t="shared" si="3"/>
        <v>0</v>
      </c>
      <c r="Q74" s="3">
        <f t="shared" si="4"/>
      </c>
      <c r="R74" s="3">
        <f t="shared" si="5"/>
        <v>-432</v>
      </c>
    </row>
    <row r="75" spans="1:18" ht="13.5" customHeight="1" hidden="1">
      <c r="A75" s="127" t="s">
        <v>16</v>
      </c>
      <c r="B75" s="83" t="s">
        <v>7</v>
      </c>
      <c r="C75" s="82"/>
      <c r="D75" s="4">
        <v>1</v>
      </c>
      <c r="E75" s="4">
        <v>1</v>
      </c>
      <c r="F75" s="77"/>
      <c r="G75" s="3">
        <v>70</v>
      </c>
      <c r="L75" s="61" t="s">
        <v>16</v>
      </c>
      <c r="M75" s="63">
        <v>5</v>
      </c>
      <c r="N75" s="63"/>
      <c r="P75" s="3">
        <f t="shared" si="3"/>
        <v>0</v>
      </c>
      <c r="Q75" s="3">
        <f t="shared" si="4"/>
      </c>
      <c r="R75" s="3">
        <f t="shared" si="5"/>
        <v>0</v>
      </c>
    </row>
    <row r="76" spans="1:18" ht="13.5" customHeight="1" hidden="1">
      <c r="A76" s="127" t="s">
        <v>16</v>
      </c>
      <c r="B76" s="83" t="s">
        <v>8</v>
      </c>
      <c r="C76" s="82"/>
      <c r="D76" s="4">
        <v>21</v>
      </c>
      <c r="E76" s="4">
        <v>16</v>
      </c>
      <c r="F76" s="77">
        <v>7</v>
      </c>
      <c r="G76" s="3">
        <v>71</v>
      </c>
      <c r="L76" s="61" t="s">
        <v>16</v>
      </c>
      <c r="M76" s="63">
        <v>6</v>
      </c>
      <c r="N76" s="63"/>
      <c r="P76" s="3">
        <f t="shared" si="3"/>
        <v>7</v>
      </c>
      <c r="Q76" s="3">
        <f t="shared" si="4"/>
        <v>7</v>
      </c>
      <c r="R76" s="3">
        <f t="shared" si="5"/>
        <v>0</v>
      </c>
    </row>
    <row r="77" spans="1:18" ht="13.5" customHeight="1" hidden="1">
      <c r="A77" s="127" t="s">
        <v>16</v>
      </c>
      <c r="B77" s="83" t="s">
        <v>9</v>
      </c>
      <c r="C77" s="82"/>
      <c r="D77" s="4">
        <v>10</v>
      </c>
      <c r="E77" s="4">
        <v>10</v>
      </c>
      <c r="F77" s="77">
        <v>31</v>
      </c>
      <c r="G77" s="3">
        <v>72</v>
      </c>
      <c r="L77" s="61" t="s">
        <v>16</v>
      </c>
      <c r="M77" s="63">
        <v>7</v>
      </c>
      <c r="N77" s="63"/>
      <c r="P77" s="3">
        <f t="shared" si="3"/>
        <v>31</v>
      </c>
      <c r="Q77" s="3">
        <f t="shared" si="4"/>
        <v>31</v>
      </c>
      <c r="R77" s="3">
        <f t="shared" si="5"/>
        <v>0</v>
      </c>
    </row>
    <row r="78" spans="1:18" ht="13.5" customHeight="1" hidden="1">
      <c r="A78" s="127" t="s">
        <v>16</v>
      </c>
      <c r="B78" s="83" t="s">
        <v>109</v>
      </c>
      <c r="C78" s="82" t="s">
        <v>4</v>
      </c>
      <c r="D78" s="4">
        <v>361</v>
      </c>
      <c r="E78" s="4"/>
      <c r="F78" s="77">
        <v>0</v>
      </c>
      <c r="G78" s="3">
        <v>73</v>
      </c>
      <c r="L78" s="61" t="s">
        <v>16</v>
      </c>
      <c r="M78" s="63">
        <v>8</v>
      </c>
      <c r="N78" s="63">
        <v>0</v>
      </c>
      <c r="O78" s="3">
        <v>0</v>
      </c>
      <c r="P78" s="3">
        <f t="shared" si="3"/>
        <v>0</v>
      </c>
      <c r="Q78" s="3">
        <f t="shared" si="4"/>
      </c>
      <c r="R78" s="3">
        <f t="shared" si="5"/>
        <v>120</v>
      </c>
    </row>
    <row r="79" spans="1:18" ht="13.5" customHeight="1" hidden="1">
      <c r="A79" s="127" t="s">
        <v>16</v>
      </c>
      <c r="B79" s="83" t="s">
        <v>109</v>
      </c>
      <c r="C79" s="82" t="s">
        <v>5</v>
      </c>
      <c r="D79" s="4">
        <v>119</v>
      </c>
      <c r="E79" s="4"/>
      <c r="F79" s="77">
        <v>0</v>
      </c>
      <c r="G79" s="3">
        <v>74</v>
      </c>
      <c r="L79" s="61" t="s">
        <v>16</v>
      </c>
      <c r="M79" s="63">
        <v>9</v>
      </c>
      <c r="N79" s="63">
        <v>0</v>
      </c>
      <c r="O79" s="3">
        <v>0</v>
      </c>
      <c r="P79" s="3">
        <f t="shared" si="3"/>
        <v>0</v>
      </c>
      <c r="Q79" s="3">
        <f t="shared" si="4"/>
      </c>
      <c r="R79" s="3">
        <f t="shared" si="5"/>
        <v>288</v>
      </c>
    </row>
    <row r="80" spans="1:18" ht="13.5" customHeight="1" hidden="1">
      <c r="A80" s="127" t="s">
        <v>16</v>
      </c>
      <c r="B80" s="83" t="s">
        <v>110</v>
      </c>
      <c r="C80" s="82" t="s">
        <v>4</v>
      </c>
      <c r="D80" s="4">
        <v>0</v>
      </c>
      <c r="E80" s="4">
        <v>540</v>
      </c>
      <c r="F80" s="77"/>
      <c r="G80" s="3">
        <v>75</v>
      </c>
      <c r="L80" s="61" t="s">
        <v>16</v>
      </c>
      <c r="M80" s="63">
        <v>10</v>
      </c>
      <c r="N80" s="63">
        <v>0</v>
      </c>
      <c r="O80" s="3">
        <v>0</v>
      </c>
      <c r="P80" s="3">
        <f t="shared" si="3"/>
        <v>0</v>
      </c>
      <c r="Q80" s="3">
        <f t="shared" si="4"/>
      </c>
      <c r="R80" s="3">
        <f t="shared" si="5"/>
        <v>360</v>
      </c>
    </row>
    <row r="81" spans="1:18" ht="13.5" customHeight="1" hidden="1">
      <c r="A81" s="127" t="s">
        <v>16</v>
      </c>
      <c r="B81" s="83" t="s">
        <v>110</v>
      </c>
      <c r="C81" s="82" t="s">
        <v>5</v>
      </c>
      <c r="D81" s="4"/>
      <c r="E81" s="4">
        <v>130</v>
      </c>
      <c r="F81" s="77"/>
      <c r="G81" s="3">
        <v>76</v>
      </c>
      <c r="L81" s="61" t="s">
        <v>16</v>
      </c>
      <c r="M81" s="63">
        <v>11</v>
      </c>
      <c r="N81" s="63">
        <v>0</v>
      </c>
      <c r="O81" s="3">
        <v>0</v>
      </c>
      <c r="P81" s="3">
        <f t="shared" si="3"/>
        <v>0</v>
      </c>
      <c r="Q81" s="3">
        <f t="shared" si="4"/>
      </c>
      <c r="R81" s="3">
        <f t="shared" si="5"/>
        <v>240</v>
      </c>
    </row>
    <row r="82" spans="1:18" ht="13.5" customHeight="1" hidden="1">
      <c r="A82" s="127" t="s">
        <v>16</v>
      </c>
      <c r="B82" s="83" t="s">
        <v>111</v>
      </c>
      <c r="C82" s="82" t="s">
        <v>4</v>
      </c>
      <c r="D82" s="4">
        <v>0</v>
      </c>
      <c r="E82" s="4">
        <v>0</v>
      </c>
      <c r="F82" s="77">
        <v>531</v>
      </c>
      <c r="G82" s="3">
        <v>77</v>
      </c>
      <c r="L82" s="61" t="s">
        <v>16</v>
      </c>
      <c r="M82" s="63">
        <v>12</v>
      </c>
      <c r="N82" s="63">
        <v>531</v>
      </c>
      <c r="O82" s="3">
        <v>0</v>
      </c>
      <c r="P82" s="3">
        <f t="shared" si="3"/>
        <v>531</v>
      </c>
      <c r="Q82" s="3">
        <f t="shared" si="4"/>
        <v>531</v>
      </c>
      <c r="R82" s="3">
        <f t="shared" si="5"/>
        <v>0</v>
      </c>
    </row>
    <row r="83" spans="1:18" ht="13.5" customHeight="1" hidden="1">
      <c r="A83" s="128" t="s">
        <v>16</v>
      </c>
      <c r="B83" s="83" t="s">
        <v>111</v>
      </c>
      <c r="C83" s="82" t="s">
        <v>5</v>
      </c>
      <c r="D83" s="4">
        <v>0</v>
      </c>
      <c r="E83" s="4">
        <v>0</v>
      </c>
      <c r="F83" s="77">
        <v>119</v>
      </c>
      <c r="G83" s="3">
        <v>78</v>
      </c>
      <c r="H83" s="66">
        <f>F71+F73+F78+F80</f>
        <v>336</v>
      </c>
      <c r="I83" s="68">
        <f>F72+F74+F79+F81</f>
        <v>0</v>
      </c>
      <c r="J83" s="66">
        <v>858</v>
      </c>
      <c r="K83" s="66">
        <v>119</v>
      </c>
      <c r="L83" s="61" t="s">
        <v>16</v>
      </c>
      <c r="M83" s="63">
        <v>13</v>
      </c>
      <c r="N83" s="63">
        <v>119</v>
      </c>
      <c r="O83" s="3">
        <v>0</v>
      </c>
      <c r="P83" s="3">
        <f t="shared" si="3"/>
        <v>119</v>
      </c>
      <c r="Q83" s="3">
        <f t="shared" si="4"/>
        <v>119</v>
      </c>
      <c r="R83" s="3">
        <f t="shared" si="5"/>
        <v>0</v>
      </c>
    </row>
    <row r="84" spans="1:18" ht="13.5" customHeight="1" hidden="1">
      <c r="A84" s="126" t="s">
        <v>17</v>
      </c>
      <c r="B84" s="80" t="s">
        <v>107</v>
      </c>
      <c r="C84" s="81" t="s">
        <v>4</v>
      </c>
      <c r="D84" s="4"/>
      <c r="E84" s="4"/>
      <c r="F84" s="77"/>
      <c r="G84" s="72" t="s">
        <v>129</v>
      </c>
      <c r="L84" s="61" t="s">
        <v>17</v>
      </c>
      <c r="M84" s="63">
        <v>1</v>
      </c>
      <c r="N84" s="63">
        <v>0</v>
      </c>
      <c r="O84" s="3">
        <v>0</v>
      </c>
      <c r="P84" s="3">
        <f t="shared" si="3"/>
        <v>0</v>
      </c>
      <c r="Q84" s="3">
        <f t="shared" si="4"/>
      </c>
      <c r="R84" s="3">
        <f t="shared" si="5"/>
        <v>-15840</v>
      </c>
    </row>
    <row r="85" spans="1:18" ht="13.5" customHeight="1" hidden="1">
      <c r="A85" s="127" t="s">
        <v>17</v>
      </c>
      <c r="B85" s="80" t="s">
        <v>107</v>
      </c>
      <c r="C85" s="82" t="s">
        <v>5</v>
      </c>
      <c r="D85" s="4"/>
      <c r="E85" s="4"/>
      <c r="F85" s="77"/>
      <c r="G85" s="72" t="s">
        <v>130</v>
      </c>
      <c r="L85" s="61" t="s">
        <v>17</v>
      </c>
      <c r="M85" s="63">
        <v>2</v>
      </c>
      <c r="N85" s="63">
        <v>0</v>
      </c>
      <c r="O85" s="3">
        <v>0</v>
      </c>
      <c r="P85" s="3">
        <f t="shared" si="3"/>
        <v>0</v>
      </c>
      <c r="Q85" s="3">
        <f t="shared" si="4"/>
      </c>
      <c r="R85" s="3">
        <f t="shared" si="5"/>
        <v>-6600</v>
      </c>
    </row>
    <row r="86" spans="1:18" ht="13.5" customHeight="1" hidden="1">
      <c r="A86" s="127" t="s">
        <v>17</v>
      </c>
      <c r="B86" s="80" t="s">
        <v>108</v>
      </c>
      <c r="C86" s="82" t="s">
        <v>4</v>
      </c>
      <c r="D86" s="4"/>
      <c r="E86" s="4"/>
      <c r="F86" s="77"/>
      <c r="G86" s="72"/>
      <c r="L86" s="61" t="s">
        <v>17</v>
      </c>
      <c r="M86" s="63">
        <v>3</v>
      </c>
      <c r="N86" s="63">
        <v>0</v>
      </c>
      <c r="O86" s="3">
        <v>390.5</v>
      </c>
      <c r="P86" s="3">
        <f t="shared" si="3"/>
        <v>0</v>
      </c>
      <c r="Q86" s="3">
        <f t="shared" si="4"/>
      </c>
      <c r="R86" s="3">
        <f t="shared" si="5"/>
        <v>-2160</v>
      </c>
    </row>
    <row r="87" spans="1:18" ht="13.5" customHeight="1" hidden="1">
      <c r="A87" s="127" t="s">
        <v>17</v>
      </c>
      <c r="B87" s="80" t="s">
        <v>108</v>
      </c>
      <c r="C87" s="82" t="s">
        <v>5</v>
      </c>
      <c r="D87" s="4"/>
      <c r="E87" s="4"/>
      <c r="F87" s="77"/>
      <c r="G87" s="72"/>
      <c r="L87" s="61" t="s">
        <v>17</v>
      </c>
      <c r="M87" s="63">
        <v>4</v>
      </c>
      <c r="N87" s="63">
        <v>67</v>
      </c>
      <c r="O87" s="3">
        <v>67</v>
      </c>
      <c r="P87" s="3">
        <f t="shared" si="3"/>
        <v>67</v>
      </c>
      <c r="Q87" s="3">
        <f t="shared" si="4"/>
        <v>67</v>
      </c>
      <c r="R87" s="3">
        <f t="shared" si="5"/>
        <v>-432</v>
      </c>
    </row>
    <row r="88" spans="1:18" ht="13.5" customHeight="1" hidden="1">
      <c r="A88" s="127" t="s">
        <v>17</v>
      </c>
      <c r="B88" s="83" t="s">
        <v>7</v>
      </c>
      <c r="C88" s="82"/>
      <c r="D88" s="4"/>
      <c r="E88" s="4"/>
      <c r="F88" s="77"/>
      <c r="G88" s="73"/>
      <c r="L88" s="61" t="s">
        <v>17</v>
      </c>
      <c r="M88" s="63">
        <v>5</v>
      </c>
      <c r="N88" s="63"/>
      <c r="P88" s="3">
        <f t="shared" si="3"/>
        <v>0</v>
      </c>
      <c r="Q88" s="3">
        <f t="shared" si="4"/>
      </c>
      <c r="R88" s="3">
        <f t="shared" si="5"/>
        <v>0</v>
      </c>
    </row>
    <row r="89" spans="1:18" ht="13.5" customHeight="1" hidden="1">
      <c r="A89" s="127" t="s">
        <v>17</v>
      </c>
      <c r="B89" s="83" t="s">
        <v>8</v>
      </c>
      <c r="C89" s="82"/>
      <c r="D89" s="4">
        <v>424</v>
      </c>
      <c r="E89" s="4">
        <v>260</v>
      </c>
      <c r="F89" s="77">
        <v>245</v>
      </c>
      <c r="G89" s="73"/>
      <c r="L89" s="61" t="s">
        <v>17</v>
      </c>
      <c r="M89" s="63">
        <v>6</v>
      </c>
      <c r="N89" s="63"/>
      <c r="P89" s="3">
        <f t="shared" si="3"/>
        <v>245</v>
      </c>
      <c r="Q89" s="3">
        <f t="shared" si="4"/>
        <v>245</v>
      </c>
      <c r="R89" s="3">
        <f t="shared" si="5"/>
        <v>0</v>
      </c>
    </row>
    <row r="90" spans="1:18" ht="13.5" customHeight="1" hidden="1">
      <c r="A90" s="127" t="s">
        <v>17</v>
      </c>
      <c r="B90" s="83" t="s">
        <v>9</v>
      </c>
      <c r="C90" s="82"/>
      <c r="D90" s="4">
        <v>93</v>
      </c>
      <c r="E90" s="4"/>
      <c r="F90" s="77">
        <v>57</v>
      </c>
      <c r="G90" s="73"/>
      <c r="L90" s="61" t="s">
        <v>17</v>
      </c>
      <c r="M90" s="63">
        <v>7</v>
      </c>
      <c r="N90" s="63"/>
      <c r="P90" s="3">
        <f t="shared" si="3"/>
        <v>57</v>
      </c>
      <c r="Q90" s="3">
        <f t="shared" si="4"/>
        <v>57</v>
      </c>
      <c r="R90" s="3">
        <f t="shared" si="5"/>
        <v>0</v>
      </c>
    </row>
    <row r="91" spans="1:18" ht="13.5" customHeight="1" hidden="1">
      <c r="A91" s="127" t="s">
        <v>17</v>
      </c>
      <c r="B91" s="83" t="s">
        <v>109</v>
      </c>
      <c r="C91" s="82" t="s">
        <v>4</v>
      </c>
      <c r="D91" s="4">
        <v>2279</v>
      </c>
      <c r="E91" s="4">
        <v>100</v>
      </c>
      <c r="F91" s="77">
        <v>2257</v>
      </c>
      <c r="G91" s="72" t="s">
        <v>131</v>
      </c>
      <c r="L91" s="61" t="s">
        <v>17</v>
      </c>
      <c r="M91" s="63">
        <v>8</v>
      </c>
      <c r="N91" s="63">
        <v>2257</v>
      </c>
      <c r="O91" s="3">
        <v>268</v>
      </c>
      <c r="P91" s="3">
        <f t="shared" si="3"/>
        <v>2257</v>
      </c>
      <c r="Q91" s="3">
        <f t="shared" si="4"/>
        <v>2257</v>
      </c>
      <c r="R91" s="3">
        <f t="shared" si="5"/>
        <v>120</v>
      </c>
    </row>
    <row r="92" spans="1:18" ht="13.5" customHeight="1" hidden="1">
      <c r="A92" s="127" t="s">
        <v>17</v>
      </c>
      <c r="B92" s="83" t="s">
        <v>109</v>
      </c>
      <c r="C92" s="82" t="s">
        <v>5</v>
      </c>
      <c r="D92" s="4">
        <v>522</v>
      </c>
      <c r="E92" s="4">
        <v>20</v>
      </c>
      <c r="F92" s="77">
        <v>406</v>
      </c>
      <c r="G92" s="72" t="s">
        <v>132</v>
      </c>
      <c r="L92" s="61" t="s">
        <v>17</v>
      </c>
      <c r="M92" s="63">
        <v>9</v>
      </c>
      <c r="N92" s="63">
        <v>457</v>
      </c>
      <c r="O92" s="3">
        <v>51</v>
      </c>
      <c r="P92" s="3">
        <f t="shared" si="3"/>
        <v>457</v>
      </c>
      <c r="Q92" s="3">
        <f t="shared" si="4"/>
        <v>457</v>
      </c>
      <c r="R92" s="3">
        <f t="shared" si="5"/>
        <v>288</v>
      </c>
    </row>
    <row r="93" spans="1:18" ht="13.5" customHeight="1" hidden="1">
      <c r="A93" s="127" t="s">
        <v>17</v>
      </c>
      <c r="B93" s="83" t="s">
        <v>110</v>
      </c>
      <c r="C93" s="82" t="s">
        <v>4</v>
      </c>
      <c r="D93" s="4">
        <v>101</v>
      </c>
      <c r="E93" s="4">
        <v>2300</v>
      </c>
      <c r="F93" s="77">
        <v>101</v>
      </c>
      <c r="G93" s="72" t="s">
        <v>133</v>
      </c>
      <c r="L93" s="61" t="s">
        <v>17</v>
      </c>
      <c r="M93" s="63">
        <v>10</v>
      </c>
      <c r="N93" s="63">
        <v>101</v>
      </c>
      <c r="O93" s="3">
        <v>25</v>
      </c>
      <c r="P93" s="3">
        <f t="shared" si="3"/>
        <v>101</v>
      </c>
      <c r="Q93" s="3">
        <f t="shared" si="4"/>
        <v>101</v>
      </c>
      <c r="R93" s="3">
        <f t="shared" si="5"/>
        <v>360</v>
      </c>
    </row>
    <row r="94" spans="1:18" ht="13.5" customHeight="1" hidden="1">
      <c r="A94" s="127" t="s">
        <v>17</v>
      </c>
      <c r="B94" s="83" t="s">
        <v>110</v>
      </c>
      <c r="C94" s="82" t="s">
        <v>5</v>
      </c>
      <c r="D94" s="4">
        <v>21</v>
      </c>
      <c r="E94" s="4">
        <v>500</v>
      </c>
      <c r="F94" s="77">
        <v>13</v>
      </c>
      <c r="G94" s="72" t="s">
        <v>134</v>
      </c>
      <c r="L94" s="61" t="s">
        <v>17</v>
      </c>
      <c r="M94" s="63">
        <v>11</v>
      </c>
      <c r="N94" s="63">
        <v>14</v>
      </c>
      <c r="O94" s="3">
        <v>1</v>
      </c>
      <c r="P94" s="3">
        <f t="shared" si="3"/>
        <v>14</v>
      </c>
      <c r="Q94" s="3">
        <f t="shared" si="4"/>
        <v>14</v>
      </c>
      <c r="R94" s="3">
        <f t="shared" si="5"/>
        <v>240</v>
      </c>
    </row>
    <row r="95" spans="1:18" ht="13.5" customHeight="1" hidden="1">
      <c r="A95" s="127" t="s">
        <v>17</v>
      </c>
      <c r="B95" s="83" t="s">
        <v>111</v>
      </c>
      <c r="C95" s="82" t="s">
        <v>4</v>
      </c>
      <c r="D95" s="4"/>
      <c r="E95" s="4">
        <v>450</v>
      </c>
      <c r="F95" s="77">
        <v>297</v>
      </c>
      <c r="G95" s="73"/>
      <c r="J95" s="66">
        <v>297</v>
      </c>
      <c r="K95" s="66">
        <v>48</v>
      </c>
      <c r="L95" s="61" t="s">
        <v>17</v>
      </c>
      <c r="M95" s="63">
        <v>12</v>
      </c>
      <c r="N95" s="63">
        <v>0</v>
      </c>
      <c r="O95" s="3">
        <v>0</v>
      </c>
      <c r="P95" s="3">
        <f t="shared" si="3"/>
        <v>297</v>
      </c>
      <c r="Q95" s="3">
        <f t="shared" si="4"/>
        <v>297</v>
      </c>
      <c r="R95" s="3">
        <f t="shared" si="5"/>
        <v>0</v>
      </c>
    </row>
    <row r="96" spans="1:18" ht="13.5" customHeight="1" hidden="1">
      <c r="A96" s="128" t="s">
        <v>17</v>
      </c>
      <c r="B96" s="83" t="s">
        <v>111</v>
      </c>
      <c r="C96" s="82" t="s">
        <v>5</v>
      </c>
      <c r="D96" s="4"/>
      <c r="E96" s="4">
        <v>200</v>
      </c>
      <c r="F96" s="77">
        <v>48</v>
      </c>
      <c r="G96" s="73"/>
      <c r="H96" s="66">
        <f>F84+F86+F91+F93</f>
        <v>2358</v>
      </c>
      <c r="I96" s="66">
        <f>F85+F87+F92+F94</f>
        <v>419</v>
      </c>
      <c r="J96" s="66">
        <v>2349</v>
      </c>
      <c r="K96" s="66">
        <v>419</v>
      </c>
      <c r="L96" s="61" t="s">
        <v>17</v>
      </c>
      <c r="M96" s="63">
        <v>13</v>
      </c>
      <c r="N96" s="63">
        <v>0</v>
      </c>
      <c r="O96" s="3">
        <v>0</v>
      </c>
      <c r="P96" s="3">
        <f t="shared" si="3"/>
        <v>48</v>
      </c>
      <c r="Q96" s="3">
        <f t="shared" si="4"/>
        <v>48</v>
      </c>
      <c r="R96" s="3">
        <f t="shared" si="5"/>
        <v>0</v>
      </c>
    </row>
    <row r="97" spans="1:18" ht="13.5" customHeight="1" hidden="1">
      <c r="A97" s="126" t="s">
        <v>18</v>
      </c>
      <c r="B97" s="80" t="s">
        <v>107</v>
      </c>
      <c r="C97" s="81" t="s">
        <v>4</v>
      </c>
      <c r="D97" s="4">
        <v>803</v>
      </c>
      <c r="E97" s="4">
        <v>500</v>
      </c>
      <c r="F97" s="77">
        <v>425</v>
      </c>
      <c r="G97" s="3">
        <v>92</v>
      </c>
      <c r="L97" s="61" t="s">
        <v>18</v>
      </c>
      <c r="M97" s="63">
        <v>1</v>
      </c>
      <c r="N97" s="63">
        <v>425</v>
      </c>
      <c r="O97" s="3">
        <v>185</v>
      </c>
      <c r="P97" s="3">
        <f t="shared" si="3"/>
        <v>425</v>
      </c>
      <c r="Q97" s="3">
        <f t="shared" si="4"/>
        <v>425</v>
      </c>
      <c r="R97" s="3">
        <f t="shared" si="5"/>
        <v>-15840</v>
      </c>
    </row>
    <row r="98" spans="1:18" ht="13.5" customHeight="1" hidden="1">
      <c r="A98" s="127" t="s">
        <v>18</v>
      </c>
      <c r="B98" s="80" t="s">
        <v>107</v>
      </c>
      <c r="C98" s="82" t="s">
        <v>5</v>
      </c>
      <c r="D98" s="4">
        <v>4</v>
      </c>
      <c r="E98" s="4">
        <v>0</v>
      </c>
      <c r="F98" s="77">
        <v>0</v>
      </c>
      <c r="G98" s="3">
        <v>93</v>
      </c>
      <c r="L98" s="61" t="s">
        <v>18</v>
      </c>
      <c r="M98" s="63">
        <v>2</v>
      </c>
      <c r="N98" s="63">
        <v>0</v>
      </c>
      <c r="O98" s="3">
        <v>0</v>
      </c>
      <c r="P98" s="3">
        <f t="shared" si="3"/>
        <v>0</v>
      </c>
      <c r="Q98" s="3">
        <f t="shared" si="4"/>
      </c>
      <c r="R98" s="3">
        <f t="shared" si="5"/>
        <v>-6600</v>
      </c>
    </row>
    <row r="99" spans="1:18" ht="13.5" customHeight="1" hidden="1">
      <c r="A99" s="127" t="s">
        <v>18</v>
      </c>
      <c r="B99" s="80" t="s">
        <v>108</v>
      </c>
      <c r="C99" s="82" t="s">
        <v>4</v>
      </c>
      <c r="D99" s="4">
        <v>1037</v>
      </c>
      <c r="E99" s="4">
        <v>700</v>
      </c>
      <c r="F99" s="77">
        <v>689</v>
      </c>
      <c r="G99" s="3">
        <v>94</v>
      </c>
      <c r="L99" s="61" t="s">
        <v>18</v>
      </c>
      <c r="M99" s="63">
        <v>3</v>
      </c>
      <c r="N99" s="63">
        <v>689</v>
      </c>
      <c r="O99" s="3">
        <v>56</v>
      </c>
      <c r="P99" s="3">
        <f t="shared" si="3"/>
        <v>689</v>
      </c>
      <c r="Q99" s="3">
        <f t="shared" si="4"/>
        <v>689</v>
      </c>
      <c r="R99" s="3">
        <f t="shared" si="5"/>
        <v>-2160</v>
      </c>
    </row>
    <row r="100" spans="1:18" ht="13.5" customHeight="1" hidden="1">
      <c r="A100" s="127" t="s">
        <v>18</v>
      </c>
      <c r="B100" s="80" t="s">
        <v>108</v>
      </c>
      <c r="C100" s="82" t="s">
        <v>5</v>
      </c>
      <c r="D100" s="4"/>
      <c r="E100" s="4">
        <v>0</v>
      </c>
      <c r="F100" s="77"/>
      <c r="G100" s="3">
        <v>95</v>
      </c>
      <c r="L100" s="61" t="s">
        <v>18</v>
      </c>
      <c r="M100" s="63">
        <v>4</v>
      </c>
      <c r="N100" s="63">
        <v>0</v>
      </c>
      <c r="O100" s="3">
        <v>0</v>
      </c>
      <c r="P100" s="3">
        <f t="shared" si="3"/>
        <v>0</v>
      </c>
      <c r="Q100" s="3">
        <f t="shared" si="4"/>
      </c>
      <c r="R100" s="3">
        <f t="shared" si="5"/>
        <v>-432</v>
      </c>
    </row>
    <row r="101" spans="1:18" ht="13.5" customHeight="1" hidden="1">
      <c r="A101" s="127" t="s">
        <v>18</v>
      </c>
      <c r="B101" s="83" t="s">
        <v>7</v>
      </c>
      <c r="C101" s="82"/>
      <c r="D101" s="4">
        <v>18</v>
      </c>
      <c r="E101" s="4">
        <v>17</v>
      </c>
      <c r="F101" s="77">
        <v>19</v>
      </c>
      <c r="G101" s="3">
        <v>96</v>
      </c>
      <c r="L101" s="61" t="s">
        <v>18</v>
      </c>
      <c r="M101" s="63">
        <v>5</v>
      </c>
      <c r="N101" s="63"/>
      <c r="P101" s="3">
        <f t="shared" si="3"/>
        <v>19</v>
      </c>
      <c r="Q101" s="3">
        <f t="shared" si="4"/>
        <v>19</v>
      </c>
      <c r="R101" s="3">
        <f t="shared" si="5"/>
        <v>0</v>
      </c>
    </row>
    <row r="102" spans="1:18" ht="13.5" customHeight="1" hidden="1">
      <c r="A102" s="127" t="s">
        <v>18</v>
      </c>
      <c r="B102" s="83" t="s">
        <v>8</v>
      </c>
      <c r="C102" s="82"/>
      <c r="D102" s="4">
        <v>157</v>
      </c>
      <c r="E102" s="4">
        <v>90</v>
      </c>
      <c r="F102" s="77">
        <v>92</v>
      </c>
      <c r="G102" s="3">
        <v>97</v>
      </c>
      <c r="L102" s="61" t="s">
        <v>18</v>
      </c>
      <c r="M102" s="63">
        <v>6</v>
      </c>
      <c r="N102" s="63"/>
      <c r="P102" s="3">
        <f t="shared" si="3"/>
        <v>92</v>
      </c>
      <c r="Q102" s="3">
        <f t="shared" si="4"/>
        <v>92</v>
      </c>
      <c r="R102" s="3">
        <f t="shared" si="5"/>
        <v>0</v>
      </c>
    </row>
    <row r="103" spans="1:18" ht="13.5" customHeight="1" hidden="1">
      <c r="A103" s="127" t="s">
        <v>18</v>
      </c>
      <c r="B103" s="83" t="s">
        <v>9</v>
      </c>
      <c r="C103" s="82"/>
      <c r="D103" s="4">
        <v>41</v>
      </c>
      <c r="E103" s="4">
        <v>42</v>
      </c>
      <c r="F103" s="77">
        <v>54</v>
      </c>
      <c r="G103" s="3">
        <v>98</v>
      </c>
      <c r="L103" s="61" t="s">
        <v>18</v>
      </c>
      <c r="M103" s="63">
        <v>7</v>
      </c>
      <c r="N103" s="63"/>
      <c r="P103" s="3">
        <f t="shared" si="3"/>
        <v>54</v>
      </c>
      <c r="Q103" s="3">
        <f t="shared" si="4"/>
        <v>54</v>
      </c>
      <c r="R103" s="3">
        <f t="shared" si="5"/>
        <v>0</v>
      </c>
    </row>
    <row r="104" spans="1:18" ht="13.5" customHeight="1" hidden="1">
      <c r="A104" s="127" t="s">
        <v>18</v>
      </c>
      <c r="B104" s="83" t="s">
        <v>109</v>
      </c>
      <c r="C104" s="82" t="s">
        <v>4</v>
      </c>
      <c r="D104" s="4">
        <v>121</v>
      </c>
      <c r="E104" s="4">
        <v>480</v>
      </c>
      <c r="F104" s="77">
        <v>301</v>
      </c>
      <c r="G104" s="3">
        <v>99</v>
      </c>
      <c r="L104" s="61" t="s">
        <v>18</v>
      </c>
      <c r="M104" s="63">
        <v>8</v>
      </c>
      <c r="N104" s="63">
        <v>301</v>
      </c>
      <c r="O104" s="3">
        <v>0</v>
      </c>
      <c r="P104" s="3">
        <f t="shared" si="3"/>
        <v>301</v>
      </c>
      <c r="Q104" s="3">
        <f t="shared" si="4"/>
        <v>301</v>
      </c>
      <c r="R104" s="3">
        <f t="shared" si="5"/>
        <v>120</v>
      </c>
    </row>
    <row r="105" spans="1:18" ht="13.5" customHeight="1" hidden="1">
      <c r="A105" s="127" t="s">
        <v>18</v>
      </c>
      <c r="B105" s="83" t="s">
        <v>109</v>
      </c>
      <c r="C105" s="82" t="s">
        <v>5</v>
      </c>
      <c r="D105" s="4"/>
      <c r="E105" s="4">
        <v>0</v>
      </c>
      <c r="F105" s="77"/>
      <c r="G105" s="3">
        <v>100</v>
      </c>
      <c r="L105" s="61" t="s">
        <v>18</v>
      </c>
      <c r="M105" s="63">
        <v>9</v>
      </c>
      <c r="N105" s="63">
        <v>0</v>
      </c>
      <c r="O105" s="3">
        <v>0</v>
      </c>
      <c r="P105" s="3">
        <f t="shared" si="3"/>
        <v>0</v>
      </c>
      <c r="Q105" s="3">
        <f t="shared" si="4"/>
      </c>
      <c r="R105" s="3">
        <f t="shared" si="5"/>
        <v>288</v>
      </c>
    </row>
    <row r="106" spans="1:18" ht="13.5" customHeight="1" hidden="1">
      <c r="A106" s="127" t="s">
        <v>18</v>
      </c>
      <c r="B106" s="83" t="s">
        <v>110</v>
      </c>
      <c r="C106" s="82" t="s">
        <v>4</v>
      </c>
      <c r="D106" s="4"/>
      <c r="E106" s="4">
        <v>300</v>
      </c>
      <c r="F106" s="77">
        <v>526</v>
      </c>
      <c r="G106" s="3">
        <v>101</v>
      </c>
      <c r="L106" s="61" t="s">
        <v>18</v>
      </c>
      <c r="M106" s="63">
        <v>10</v>
      </c>
      <c r="N106" s="63">
        <v>526</v>
      </c>
      <c r="O106" s="3">
        <v>0</v>
      </c>
      <c r="P106" s="3">
        <f t="shared" si="3"/>
        <v>526</v>
      </c>
      <c r="Q106" s="3">
        <f t="shared" si="4"/>
        <v>526</v>
      </c>
      <c r="R106" s="3">
        <f t="shared" si="5"/>
        <v>360</v>
      </c>
    </row>
    <row r="107" spans="1:18" ht="13.5" customHeight="1" hidden="1">
      <c r="A107" s="127" t="s">
        <v>18</v>
      </c>
      <c r="B107" s="83" t="s">
        <v>110</v>
      </c>
      <c r="C107" s="82" t="s">
        <v>5</v>
      </c>
      <c r="D107" s="4"/>
      <c r="E107" s="4">
        <v>0</v>
      </c>
      <c r="F107" s="77"/>
      <c r="G107" s="3">
        <v>102</v>
      </c>
      <c r="L107" s="61" t="s">
        <v>18</v>
      </c>
      <c r="M107" s="63">
        <v>11</v>
      </c>
      <c r="N107" s="63">
        <v>0</v>
      </c>
      <c r="O107" s="3">
        <v>0</v>
      </c>
      <c r="P107" s="3">
        <f t="shared" si="3"/>
        <v>0</v>
      </c>
      <c r="Q107" s="3">
        <f t="shared" si="4"/>
      </c>
      <c r="R107" s="3">
        <f t="shared" si="5"/>
        <v>240</v>
      </c>
    </row>
    <row r="108" spans="1:18" ht="13.5" customHeight="1" hidden="1">
      <c r="A108" s="127" t="s">
        <v>18</v>
      </c>
      <c r="B108" s="83" t="s">
        <v>111</v>
      </c>
      <c r="C108" s="82" t="s">
        <v>4</v>
      </c>
      <c r="D108" s="4"/>
      <c r="E108" s="4">
        <v>0</v>
      </c>
      <c r="F108" s="77"/>
      <c r="G108" s="3">
        <v>103</v>
      </c>
      <c r="L108" s="61" t="s">
        <v>18</v>
      </c>
      <c r="M108" s="63">
        <v>12</v>
      </c>
      <c r="N108" s="63">
        <v>0</v>
      </c>
      <c r="O108" s="3">
        <v>0</v>
      </c>
      <c r="P108" s="3">
        <f t="shared" si="3"/>
        <v>0</v>
      </c>
      <c r="Q108" s="3">
        <f t="shared" si="4"/>
      </c>
      <c r="R108" s="3">
        <f t="shared" si="5"/>
        <v>0</v>
      </c>
    </row>
    <row r="109" spans="1:18" ht="13.5" customHeight="1" hidden="1">
      <c r="A109" s="128" t="s">
        <v>18</v>
      </c>
      <c r="B109" s="83" t="s">
        <v>111</v>
      </c>
      <c r="C109" s="82" t="s">
        <v>5</v>
      </c>
      <c r="D109" s="4"/>
      <c r="E109" s="4">
        <v>0</v>
      </c>
      <c r="F109" s="77"/>
      <c r="G109" s="3">
        <v>104</v>
      </c>
      <c r="H109" s="66">
        <f>F97+F99+F104+F106</f>
        <v>1941</v>
      </c>
      <c r="I109" s="68">
        <f>F98+F100+F105+F107</f>
        <v>0</v>
      </c>
      <c r="J109" s="66">
        <v>1937</v>
      </c>
      <c r="K109" s="66">
        <v>0</v>
      </c>
      <c r="L109" s="61" t="s">
        <v>18</v>
      </c>
      <c r="M109" s="63">
        <v>13</v>
      </c>
      <c r="N109" s="63">
        <v>0</v>
      </c>
      <c r="O109" s="3">
        <v>0</v>
      </c>
      <c r="P109" s="3">
        <f t="shared" si="3"/>
        <v>0</v>
      </c>
      <c r="Q109" s="3">
        <f t="shared" si="4"/>
      </c>
      <c r="R109" s="3">
        <f t="shared" si="5"/>
        <v>0</v>
      </c>
    </row>
    <row r="110" spans="1:18" ht="13.5" customHeight="1" hidden="1">
      <c r="A110" s="126" t="s">
        <v>19</v>
      </c>
      <c r="B110" s="80" t="s">
        <v>107</v>
      </c>
      <c r="C110" s="81" t="s">
        <v>4</v>
      </c>
      <c r="D110" s="4"/>
      <c r="E110" s="4"/>
      <c r="F110" s="77"/>
      <c r="G110" s="3">
        <v>235</v>
      </c>
      <c r="L110" s="61" t="s">
        <v>19</v>
      </c>
      <c r="M110" s="63">
        <v>1</v>
      </c>
      <c r="N110" s="63">
        <v>0</v>
      </c>
      <c r="O110" s="3">
        <v>0</v>
      </c>
      <c r="P110" s="3">
        <f t="shared" si="3"/>
        <v>0</v>
      </c>
      <c r="Q110" s="3">
        <f t="shared" si="4"/>
      </c>
      <c r="R110" s="3">
        <f t="shared" si="5"/>
        <v>-15840</v>
      </c>
    </row>
    <row r="111" spans="1:18" ht="13.5" customHeight="1" hidden="1">
      <c r="A111" s="127" t="s">
        <v>19</v>
      </c>
      <c r="B111" s="80" t="s">
        <v>107</v>
      </c>
      <c r="C111" s="82" t="s">
        <v>5</v>
      </c>
      <c r="D111" s="4"/>
      <c r="E111" s="4"/>
      <c r="F111" s="77"/>
      <c r="G111" s="3">
        <v>236</v>
      </c>
      <c r="L111" s="61" t="s">
        <v>19</v>
      </c>
      <c r="M111" s="63">
        <v>2</v>
      </c>
      <c r="N111" s="63">
        <v>0</v>
      </c>
      <c r="O111" s="3">
        <v>0</v>
      </c>
      <c r="P111" s="3">
        <f t="shared" si="3"/>
        <v>0</v>
      </c>
      <c r="Q111" s="3">
        <f t="shared" si="4"/>
      </c>
      <c r="R111" s="3">
        <f t="shared" si="5"/>
        <v>-6600</v>
      </c>
    </row>
    <row r="112" spans="1:18" ht="13.5" customHeight="1" hidden="1">
      <c r="A112" s="127" t="s">
        <v>19</v>
      </c>
      <c r="B112" s="80" t="s">
        <v>108</v>
      </c>
      <c r="C112" s="82" t="s">
        <v>4</v>
      </c>
      <c r="D112" s="4">
        <v>4228</v>
      </c>
      <c r="E112" s="4">
        <v>3300</v>
      </c>
      <c r="F112" s="77">
        <v>2487</v>
      </c>
      <c r="G112" s="3">
        <v>237</v>
      </c>
      <c r="L112" s="61" t="s">
        <v>19</v>
      </c>
      <c r="M112" s="63">
        <v>3</v>
      </c>
      <c r="N112" s="63">
        <v>2487</v>
      </c>
      <c r="O112" s="3">
        <v>919.5</v>
      </c>
      <c r="P112" s="3">
        <f t="shared" si="3"/>
        <v>2487</v>
      </c>
      <c r="Q112" s="3">
        <f t="shared" si="4"/>
        <v>2487</v>
      </c>
      <c r="R112" s="3">
        <f t="shared" si="5"/>
        <v>-2160</v>
      </c>
    </row>
    <row r="113" spans="1:18" ht="13.5" customHeight="1" hidden="1">
      <c r="A113" s="127" t="s">
        <v>19</v>
      </c>
      <c r="B113" s="80" t="s">
        <v>108</v>
      </c>
      <c r="C113" s="82" t="s">
        <v>5</v>
      </c>
      <c r="D113" s="4">
        <v>321</v>
      </c>
      <c r="E113" s="4">
        <v>200</v>
      </c>
      <c r="F113" s="77">
        <v>130</v>
      </c>
      <c r="G113" s="3">
        <v>238</v>
      </c>
      <c r="L113" s="61" t="s">
        <v>19</v>
      </c>
      <c r="M113" s="63">
        <v>4</v>
      </c>
      <c r="N113" s="63">
        <v>138.5</v>
      </c>
      <c r="O113" s="3">
        <v>8.5</v>
      </c>
      <c r="P113" s="3">
        <f t="shared" si="3"/>
        <v>138.5</v>
      </c>
      <c r="Q113" s="3">
        <f t="shared" si="4"/>
        <v>138.5</v>
      </c>
      <c r="R113" s="3">
        <f t="shared" si="5"/>
        <v>-432</v>
      </c>
    </row>
    <row r="114" spans="1:18" ht="13.5" customHeight="1" hidden="1">
      <c r="A114" s="127" t="s">
        <v>19</v>
      </c>
      <c r="B114" s="83" t="s">
        <v>7</v>
      </c>
      <c r="C114" s="82"/>
      <c r="D114" s="4"/>
      <c r="E114" s="4"/>
      <c r="F114" s="77"/>
      <c r="G114" s="3">
        <v>239</v>
      </c>
      <c r="L114" s="61" t="s">
        <v>19</v>
      </c>
      <c r="M114" s="63">
        <v>5</v>
      </c>
      <c r="N114" s="63"/>
      <c r="P114" s="3">
        <f t="shared" si="3"/>
        <v>0</v>
      </c>
      <c r="Q114" s="3">
        <f t="shared" si="4"/>
      </c>
      <c r="R114" s="3">
        <f t="shared" si="5"/>
        <v>0</v>
      </c>
    </row>
    <row r="115" spans="1:18" ht="13.5" customHeight="1" hidden="1">
      <c r="A115" s="127" t="s">
        <v>19</v>
      </c>
      <c r="B115" s="83" t="s">
        <v>8</v>
      </c>
      <c r="C115" s="82"/>
      <c r="D115" s="4">
        <v>339</v>
      </c>
      <c r="E115" s="4">
        <v>0</v>
      </c>
      <c r="F115" s="77">
        <v>140</v>
      </c>
      <c r="G115" s="3">
        <v>240</v>
      </c>
      <c r="L115" s="61" t="s">
        <v>19</v>
      </c>
      <c r="M115" s="63">
        <v>6</v>
      </c>
      <c r="N115" s="63"/>
      <c r="P115" s="3">
        <f t="shared" si="3"/>
        <v>140</v>
      </c>
      <c r="Q115" s="3">
        <f t="shared" si="4"/>
        <v>140</v>
      </c>
      <c r="R115" s="3">
        <f t="shared" si="5"/>
        <v>0</v>
      </c>
    </row>
    <row r="116" spans="1:18" ht="13.5" customHeight="1" hidden="1">
      <c r="A116" s="127" t="s">
        <v>19</v>
      </c>
      <c r="B116" s="83" t="s">
        <v>9</v>
      </c>
      <c r="C116" s="82"/>
      <c r="D116" s="4">
        <v>120</v>
      </c>
      <c r="E116" s="4"/>
      <c r="F116" s="77">
        <v>149</v>
      </c>
      <c r="G116" s="3">
        <v>241</v>
      </c>
      <c r="L116" s="61" t="s">
        <v>19</v>
      </c>
      <c r="M116" s="63">
        <v>7</v>
      </c>
      <c r="N116" s="63"/>
      <c r="P116" s="3">
        <f t="shared" si="3"/>
        <v>149</v>
      </c>
      <c r="Q116" s="3">
        <f t="shared" si="4"/>
        <v>149</v>
      </c>
      <c r="R116" s="3">
        <f t="shared" si="5"/>
        <v>0</v>
      </c>
    </row>
    <row r="117" spans="1:18" ht="13.5" customHeight="1" hidden="1">
      <c r="A117" s="127" t="s">
        <v>19</v>
      </c>
      <c r="B117" s="83" t="s">
        <v>109</v>
      </c>
      <c r="C117" s="82" t="s">
        <v>4</v>
      </c>
      <c r="D117" s="4">
        <v>705</v>
      </c>
      <c r="E117" s="4">
        <v>0</v>
      </c>
      <c r="F117" s="77">
        <v>2163</v>
      </c>
      <c r="G117" s="3">
        <v>242</v>
      </c>
      <c r="L117" s="61" t="s">
        <v>19</v>
      </c>
      <c r="M117" s="63">
        <v>8</v>
      </c>
      <c r="N117" s="63">
        <v>2163</v>
      </c>
      <c r="O117" s="3">
        <v>60</v>
      </c>
      <c r="P117" s="3">
        <f t="shared" si="3"/>
        <v>2163</v>
      </c>
      <c r="Q117" s="3">
        <f t="shared" si="4"/>
        <v>2163</v>
      </c>
      <c r="R117" s="3">
        <f t="shared" si="5"/>
        <v>120</v>
      </c>
    </row>
    <row r="118" spans="1:18" ht="13.5" customHeight="1" hidden="1">
      <c r="A118" s="127" t="s">
        <v>19</v>
      </c>
      <c r="B118" s="83" t="s">
        <v>109</v>
      </c>
      <c r="C118" s="82" t="s">
        <v>5</v>
      </c>
      <c r="D118" s="4">
        <v>80</v>
      </c>
      <c r="E118" s="4"/>
      <c r="F118" s="77">
        <v>135</v>
      </c>
      <c r="G118" s="3">
        <v>243</v>
      </c>
      <c r="L118" s="61" t="s">
        <v>19</v>
      </c>
      <c r="M118" s="63">
        <v>9</v>
      </c>
      <c r="N118" s="63">
        <v>135</v>
      </c>
      <c r="O118" s="3">
        <v>0</v>
      </c>
      <c r="P118" s="3">
        <f t="shared" si="3"/>
        <v>135</v>
      </c>
      <c r="Q118" s="3">
        <f t="shared" si="4"/>
        <v>135</v>
      </c>
      <c r="R118" s="3">
        <f t="shared" si="5"/>
        <v>288</v>
      </c>
    </row>
    <row r="119" spans="1:18" ht="13.5" customHeight="1" hidden="1">
      <c r="A119" s="127" t="s">
        <v>19</v>
      </c>
      <c r="B119" s="83" t="s">
        <v>110</v>
      </c>
      <c r="C119" s="82" t="s">
        <v>4</v>
      </c>
      <c r="D119" s="4"/>
      <c r="E119" s="4">
        <v>337</v>
      </c>
      <c r="F119" s="77"/>
      <c r="G119" s="3">
        <v>244</v>
      </c>
      <c r="L119" s="61" t="s">
        <v>19</v>
      </c>
      <c r="M119" s="63">
        <v>10</v>
      </c>
      <c r="N119" s="63">
        <v>0</v>
      </c>
      <c r="O119" s="3">
        <v>0</v>
      </c>
      <c r="P119" s="3">
        <f t="shared" si="3"/>
        <v>0</v>
      </c>
      <c r="Q119" s="3">
        <f t="shared" si="4"/>
      </c>
      <c r="R119" s="3">
        <f t="shared" si="5"/>
        <v>360</v>
      </c>
    </row>
    <row r="120" spans="1:18" ht="13.5" customHeight="1" hidden="1">
      <c r="A120" s="127" t="s">
        <v>19</v>
      </c>
      <c r="B120" s="83" t="s">
        <v>110</v>
      </c>
      <c r="C120" s="82" t="s">
        <v>5</v>
      </c>
      <c r="D120" s="4"/>
      <c r="E120" s="4"/>
      <c r="F120" s="77"/>
      <c r="G120" s="3">
        <v>245</v>
      </c>
      <c r="L120" s="61" t="s">
        <v>19</v>
      </c>
      <c r="M120" s="63">
        <v>11</v>
      </c>
      <c r="N120" s="63">
        <v>0</v>
      </c>
      <c r="O120" s="3">
        <v>0</v>
      </c>
      <c r="P120" s="3">
        <f t="shared" si="3"/>
        <v>0</v>
      </c>
      <c r="Q120" s="3">
        <f t="shared" si="4"/>
      </c>
      <c r="R120" s="3">
        <f t="shared" si="5"/>
        <v>240</v>
      </c>
    </row>
    <row r="121" spans="1:18" ht="13.5" customHeight="1" hidden="1">
      <c r="A121" s="127" t="s">
        <v>19</v>
      </c>
      <c r="B121" s="83" t="s">
        <v>111</v>
      </c>
      <c r="C121" s="82" t="s">
        <v>4</v>
      </c>
      <c r="D121" s="4">
        <v>16</v>
      </c>
      <c r="E121" s="4">
        <v>1900</v>
      </c>
      <c r="F121" s="77">
        <v>64</v>
      </c>
      <c r="G121" s="3">
        <v>246</v>
      </c>
      <c r="J121" s="66">
        <v>64</v>
      </c>
      <c r="K121" s="66">
        <v>49</v>
      </c>
      <c r="L121" s="61" t="s">
        <v>19</v>
      </c>
      <c r="M121" s="63">
        <v>12</v>
      </c>
      <c r="N121" s="63">
        <v>0</v>
      </c>
      <c r="O121" s="3">
        <v>0</v>
      </c>
      <c r="P121" s="3">
        <f t="shared" si="3"/>
        <v>64</v>
      </c>
      <c r="Q121" s="3">
        <f t="shared" si="4"/>
        <v>64</v>
      </c>
      <c r="R121" s="3">
        <f t="shared" si="5"/>
        <v>0</v>
      </c>
    </row>
    <row r="122" spans="1:18" ht="13.5" customHeight="1" hidden="1">
      <c r="A122" s="128" t="s">
        <v>19</v>
      </c>
      <c r="B122" s="83" t="s">
        <v>111</v>
      </c>
      <c r="C122" s="82" t="s">
        <v>5</v>
      </c>
      <c r="D122" s="4">
        <v>0</v>
      </c>
      <c r="E122" s="4">
        <v>400</v>
      </c>
      <c r="F122" s="77">
        <v>49</v>
      </c>
      <c r="G122" s="3">
        <v>247</v>
      </c>
      <c r="H122" s="66">
        <f>F110+F112+F117+F119</f>
        <v>4650</v>
      </c>
      <c r="I122" s="66">
        <f>F111+F113+F118+F120</f>
        <v>265</v>
      </c>
      <c r="J122" s="66">
        <v>4637</v>
      </c>
      <c r="K122" s="66">
        <v>265</v>
      </c>
      <c r="L122" s="61" t="s">
        <v>19</v>
      </c>
      <c r="M122" s="63">
        <v>13</v>
      </c>
      <c r="N122" s="63">
        <v>0</v>
      </c>
      <c r="O122" s="3">
        <v>0</v>
      </c>
      <c r="P122" s="3">
        <f t="shared" si="3"/>
        <v>49</v>
      </c>
      <c r="Q122" s="3">
        <f t="shared" si="4"/>
        <v>49</v>
      </c>
      <c r="R122" s="3">
        <f t="shared" si="5"/>
        <v>0</v>
      </c>
    </row>
    <row r="123" spans="1:18" ht="13.5" customHeight="1" hidden="1">
      <c r="A123" s="126" t="s">
        <v>20</v>
      </c>
      <c r="B123" s="80" t="s">
        <v>107</v>
      </c>
      <c r="C123" s="81" t="s">
        <v>4</v>
      </c>
      <c r="D123" s="4">
        <v>79</v>
      </c>
      <c r="E123" s="4">
        <v>35</v>
      </c>
      <c r="F123" s="77">
        <v>44</v>
      </c>
      <c r="G123" s="3">
        <v>248</v>
      </c>
      <c r="L123" s="58"/>
      <c r="M123" s="63">
        <v>1</v>
      </c>
      <c r="N123" s="63">
        <v>44</v>
      </c>
      <c r="O123" s="3">
        <v>38</v>
      </c>
      <c r="P123" s="3">
        <f t="shared" si="3"/>
        <v>44</v>
      </c>
      <c r="Q123" s="3">
        <f t="shared" si="4"/>
        <v>44</v>
      </c>
      <c r="R123" s="3">
        <f t="shared" si="5"/>
        <v>-15840</v>
      </c>
    </row>
    <row r="124" spans="1:18" ht="13.5" customHeight="1" hidden="1">
      <c r="A124" s="127" t="s">
        <v>20</v>
      </c>
      <c r="B124" s="80" t="s">
        <v>107</v>
      </c>
      <c r="C124" s="82" t="s">
        <v>5</v>
      </c>
      <c r="D124" s="4"/>
      <c r="E124" s="4"/>
      <c r="F124" s="77"/>
      <c r="G124" s="3">
        <v>249</v>
      </c>
      <c r="L124" s="58"/>
      <c r="M124" s="63">
        <v>2</v>
      </c>
      <c r="N124" s="63">
        <v>0</v>
      </c>
      <c r="O124" s="3">
        <v>0</v>
      </c>
      <c r="P124" s="3">
        <f t="shared" si="3"/>
        <v>0</v>
      </c>
      <c r="Q124" s="3">
        <f t="shared" si="4"/>
      </c>
      <c r="R124" s="3">
        <f t="shared" si="5"/>
        <v>-6600</v>
      </c>
    </row>
    <row r="125" spans="1:18" ht="13.5" customHeight="1" hidden="1">
      <c r="A125" s="127" t="s">
        <v>20</v>
      </c>
      <c r="B125" s="80" t="s">
        <v>108</v>
      </c>
      <c r="C125" s="82" t="s">
        <v>4</v>
      </c>
      <c r="D125" s="4">
        <v>607</v>
      </c>
      <c r="E125" s="4">
        <v>500</v>
      </c>
      <c r="F125" s="77">
        <v>465</v>
      </c>
      <c r="G125" s="3">
        <v>250</v>
      </c>
      <c r="L125" s="58">
        <v>280</v>
      </c>
      <c r="M125" s="63">
        <v>3</v>
      </c>
      <c r="N125" s="63">
        <v>465</v>
      </c>
      <c r="O125" s="3">
        <v>156</v>
      </c>
      <c r="P125" s="3">
        <f t="shared" si="3"/>
        <v>465</v>
      </c>
      <c r="Q125" s="3">
        <f t="shared" si="4"/>
        <v>465</v>
      </c>
      <c r="R125" s="3">
        <f t="shared" si="5"/>
        <v>-2160</v>
      </c>
    </row>
    <row r="126" spans="1:18" ht="13.5" customHeight="1" hidden="1">
      <c r="A126" s="127" t="s">
        <v>20</v>
      </c>
      <c r="B126" s="80" t="s">
        <v>108</v>
      </c>
      <c r="C126" s="82" t="s">
        <v>5</v>
      </c>
      <c r="D126" s="4"/>
      <c r="E126" s="4"/>
      <c r="F126" s="77"/>
      <c r="G126" s="3">
        <v>251</v>
      </c>
      <c r="L126" s="58"/>
      <c r="M126" s="63">
        <v>4</v>
      </c>
      <c r="N126" s="63">
        <v>0</v>
      </c>
      <c r="O126" s="3">
        <v>0</v>
      </c>
      <c r="P126" s="3">
        <f t="shared" si="3"/>
        <v>0</v>
      </c>
      <c r="Q126" s="3">
        <f t="shared" si="4"/>
      </c>
      <c r="R126" s="3">
        <f t="shared" si="5"/>
        <v>-432</v>
      </c>
    </row>
    <row r="127" spans="1:18" ht="13.5" customHeight="1" hidden="1">
      <c r="A127" s="127" t="s">
        <v>20</v>
      </c>
      <c r="B127" s="83" t="s">
        <v>7</v>
      </c>
      <c r="C127" s="82"/>
      <c r="D127" s="4"/>
      <c r="E127" s="4"/>
      <c r="F127" s="77"/>
      <c r="G127" s="3">
        <v>252</v>
      </c>
      <c r="L127" s="58"/>
      <c r="M127" s="63">
        <v>5</v>
      </c>
      <c r="N127" s="63"/>
      <c r="P127" s="3">
        <f t="shared" si="3"/>
        <v>0</v>
      </c>
      <c r="Q127" s="3">
        <f t="shared" si="4"/>
      </c>
      <c r="R127" s="3">
        <f t="shared" si="5"/>
        <v>0</v>
      </c>
    </row>
    <row r="128" spans="1:18" ht="13.5" customHeight="1" hidden="1">
      <c r="A128" s="127" t="s">
        <v>20</v>
      </c>
      <c r="B128" s="83" t="s">
        <v>8</v>
      </c>
      <c r="C128" s="82"/>
      <c r="D128" s="4"/>
      <c r="E128" s="4"/>
      <c r="F128" s="77"/>
      <c r="G128" s="3">
        <v>253</v>
      </c>
      <c r="L128" s="58"/>
      <c r="M128" s="63">
        <v>6</v>
      </c>
      <c r="N128" s="63"/>
      <c r="P128" s="3">
        <f t="shared" si="3"/>
        <v>0</v>
      </c>
      <c r="Q128" s="3">
        <f t="shared" si="4"/>
      </c>
      <c r="R128" s="3">
        <f t="shared" si="5"/>
        <v>0</v>
      </c>
    </row>
    <row r="129" spans="1:18" ht="13.5" customHeight="1" hidden="1">
      <c r="A129" s="127" t="s">
        <v>20</v>
      </c>
      <c r="B129" s="83" t="s">
        <v>9</v>
      </c>
      <c r="C129" s="82"/>
      <c r="D129" s="4"/>
      <c r="E129" s="4"/>
      <c r="F129" s="77"/>
      <c r="G129" s="3">
        <v>254</v>
      </c>
      <c r="L129" s="58"/>
      <c r="M129" s="63">
        <v>7</v>
      </c>
      <c r="N129" s="63"/>
      <c r="P129" s="3">
        <f t="shared" si="3"/>
        <v>0</v>
      </c>
      <c r="Q129" s="3">
        <f t="shared" si="4"/>
      </c>
      <c r="R129" s="3">
        <f t="shared" si="5"/>
        <v>0</v>
      </c>
    </row>
    <row r="130" spans="1:18" ht="13.5" customHeight="1" hidden="1">
      <c r="A130" s="127" t="s">
        <v>20</v>
      </c>
      <c r="B130" s="83" t="s">
        <v>109</v>
      </c>
      <c r="C130" s="82" t="s">
        <v>4</v>
      </c>
      <c r="D130" s="4">
        <v>252</v>
      </c>
      <c r="E130" s="4"/>
      <c r="F130" s="77">
        <v>117</v>
      </c>
      <c r="G130" s="56">
        <v>117</v>
      </c>
      <c r="L130" s="58">
        <v>200</v>
      </c>
      <c r="M130" s="63">
        <v>8</v>
      </c>
      <c r="N130" s="63">
        <v>117</v>
      </c>
      <c r="O130" s="3">
        <v>0</v>
      </c>
      <c r="P130" s="3">
        <f t="shared" si="3"/>
        <v>117</v>
      </c>
      <c r="Q130" s="3">
        <f t="shared" si="4"/>
        <v>117</v>
      </c>
      <c r="R130" s="3">
        <f t="shared" si="5"/>
        <v>120</v>
      </c>
    </row>
    <row r="131" spans="1:18" ht="13.5" customHeight="1" hidden="1">
      <c r="A131" s="127" t="s">
        <v>20</v>
      </c>
      <c r="B131" s="83" t="s">
        <v>109</v>
      </c>
      <c r="C131" s="82" t="s">
        <v>5</v>
      </c>
      <c r="D131" s="4"/>
      <c r="E131" s="4"/>
      <c r="F131" s="77"/>
      <c r="G131" s="3">
        <v>256</v>
      </c>
      <c r="L131" s="58"/>
      <c r="M131" s="63">
        <v>9</v>
      </c>
      <c r="N131" s="63">
        <v>0</v>
      </c>
      <c r="O131" s="3">
        <v>0</v>
      </c>
      <c r="P131" s="3">
        <f t="shared" si="3"/>
        <v>0</v>
      </c>
      <c r="Q131" s="3">
        <f t="shared" si="4"/>
      </c>
      <c r="R131" s="3">
        <f t="shared" si="5"/>
        <v>288</v>
      </c>
    </row>
    <row r="132" spans="1:18" ht="13.5" customHeight="1" hidden="1">
      <c r="A132" s="127" t="s">
        <v>20</v>
      </c>
      <c r="B132" s="83" t="s">
        <v>110</v>
      </c>
      <c r="C132" s="82" t="s">
        <v>4</v>
      </c>
      <c r="D132" s="4"/>
      <c r="E132" s="4"/>
      <c r="F132" s="77"/>
      <c r="G132" s="3">
        <v>257</v>
      </c>
      <c r="L132" s="58"/>
      <c r="M132" s="63">
        <v>10</v>
      </c>
      <c r="N132" s="63">
        <v>0</v>
      </c>
      <c r="O132" s="3">
        <v>0</v>
      </c>
      <c r="P132" s="3">
        <f t="shared" si="3"/>
        <v>0</v>
      </c>
      <c r="Q132" s="3">
        <f t="shared" si="4"/>
      </c>
      <c r="R132" s="3">
        <f t="shared" si="5"/>
        <v>360</v>
      </c>
    </row>
    <row r="133" spans="1:18" ht="13.5" customHeight="1" hidden="1">
      <c r="A133" s="127" t="s">
        <v>20</v>
      </c>
      <c r="B133" s="83" t="s">
        <v>110</v>
      </c>
      <c r="C133" s="82" t="s">
        <v>5</v>
      </c>
      <c r="D133" s="4"/>
      <c r="E133" s="4">
        <v>120</v>
      </c>
      <c r="F133" s="77"/>
      <c r="G133" s="3">
        <v>258</v>
      </c>
      <c r="L133" s="58"/>
      <c r="M133" s="63">
        <v>11</v>
      </c>
      <c r="N133" s="63">
        <v>0</v>
      </c>
      <c r="O133" s="3">
        <v>0</v>
      </c>
      <c r="P133" s="3">
        <f t="shared" si="3"/>
        <v>0</v>
      </c>
      <c r="Q133" s="3">
        <f t="shared" si="4"/>
      </c>
      <c r="R133" s="3">
        <f t="shared" si="5"/>
        <v>240</v>
      </c>
    </row>
    <row r="134" spans="1:18" ht="13.5" customHeight="1" hidden="1">
      <c r="A134" s="127" t="s">
        <v>20</v>
      </c>
      <c r="B134" s="83" t="s">
        <v>111</v>
      </c>
      <c r="C134" s="82" t="s">
        <v>4</v>
      </c>
      <c r="D134" s="4"/>
      <c r="E134" s="4">
        <v>400</v>
      </c>
      <c r="F134" s="77">
        <v>469</v>
      </c>
      <c r="G134" s="56">
        <v>471</v>
      </c>
      <c r="J134" s="66">
        <v>95</v>
      </c>
      <c r="K134" s="66">
        <v>2</v>
      </c>
      <c r="L134" s="58">
        <v>700</v>
      </c>
      <c r="M134" s="63">
        <v>12</v>
      </c>
      <c r="N134" s="63">
        <v>374</v>
      </c>
      <c r="O134" s="3">
        <v>0</v>
      </c>
      <c r="P134" s="3">
        <f aca="true" t="shared" si="6" ref="P134:P197">IF(R134=0,F134,N134)</f>
        <v>469</v>
      </c>
      <c r="Q134" s="3">
        <f t="shared" si="4"/>
        <v>469</v>
      </c>
      <c r="R134" s="3">
        <f t="shared" si="5"/>
        <v>0</v>
      </c>
    </row>
    <row r="135" spans="1:18" ht="13.5" customHeight="1" hidden="1">
      <c r="A135" s="128" t="s">
        <v>20</v>
      </c>
      <c r="B135" s="83" t="s">
        <v>111</v>
      </c>
      <c r="C135" s="82" t="s">
        <v>5</v>
      </c>
      <c r="D135" s="4">
        <v>33</v>
      </c>
      <c r="E135" s="4"/>
      <c r="F135" s="77">
        <v>2</v>
      </c>
      <c r="G135" s="3">
        <v>260</v>
      </c>
      <c r="H135" s="66">
        <f>F123+F125+F130+F132</f>
        <v>626</v>
      </c>
      <c r="I135" s="66">
        <f>F124+F126+F131+F133</f>
        <v>0</v>
      </c>
      <c r="J135" s="66">
        <v>992</v>
      </c>
      <c r="K135" s="66">
        <v>0</v>
      </c>
      <c r="L135" s="58">
        <v>1</v>
      </c>
      <c r="M135" s="63">
        <v>13</v>
      </c>
      <c r="N135" s="63">
        <v>0</v>
      </c>
      <c r="O135" s="3">
        <v>0</v>
      </c>
      <c r="P135" s="3">
        <f t="shared" si="6"/>
        <v>2</v>
      </c>
      <c r="Q135" s="3">
        <f aca="true" t="shared" si="7" ref="Q135:Q198">IF(P135=0,"",P135)</f>
        <v>2</v>
      </c>
      <c r="R135" s="3">
        <f aca="true" t="shared" si="8" ref="R135:R198">(M135-5)*(M135-6)*(M135-7)*(M135-12)*(M135-13)</f>
        <v>0</v>
      </c>
    </row>
    <row r="136" spans="1:18" ht="13.5" customHeight="1" hidden="1">
      <c r="A136" s="126" t="s">
        <v>21</v>
      </c>
      <c r="B136" s="80" t="s">
        <v>107</v>
      </c>
      <c r="C136" s="81" t="s">
        <v>4</v>
      </c>
      <c r="D136" s="4">
        <v>171</v>
      </c>
      <c r="E136" s="4">
        <v>171</v>
      </c>
      <c r="F136" s="77">
        <v>94</v>
      </c>
      <c r="L136" s="61" t="s">
        <v>21</v>
      </c>
      <c r="M136" s="63">
        <v>1</v>
      </c>
      <c r="N136" s="63">
        <v>94</v>
      </c>
      <c r="O136" s="3">
        <v>82</v>
      </c>
      <c r="P136" s="3">
        <f t="shared" si="6"/>
        <v>94</v>
      </c>
      <c r="Q136" s="3">
        <f t="shared" si="7"/>
        <v>94</v>
      </c>
      <c r="R136" s="3">
        <f t="shared" si="8"/>
        <v>-15840</v>
      </c>
    </row>
    <row r="137" spans="1:18" ht="13.5" customHeight="1" hidden="1">
      <c r="A137" s="127" t="s">
        <v>21</v>
      </c>
      <c r="B137" s="80" t="s">
        <v>107</v>
      </c>
      <c r="C137" s="82" t="s">
        <v>5</v>
      </c>
      <c r="D137" s="4">
        <v>203</v>
      </c>
      <c r="E137" s="4">
        <v>323</v>
      </c>
      <c r="F137" s="77">
        <v>142</v>
      </c>
      <c r="G137" s="3">
        <v>106</v>
      </c>
      <c r="L137" s="61" t="s">
        <v>21</v>
      </c>
      <c r="M137" s="63">
        <v>2</v>
      </c>
      <c r="N137" s="63">
        <v>185</v>
      </c>
      <c r="O137" s="3">
        <v>19</v>
      </c>
      <c r="P137" s="3">
        <f t="shared" si="6"/>
        <v>185</v>
      </c>
      <c r="Q137" s="3">
        <f t="shared" si="7"/>
        <v>185</v>
      </c>
      <c r="R137" s="3">
        <f t="shared" si="8"/>
        <v>-6600</v>
      </c>
    </row>
    <row r="138" spans="1:18" ht="13.5" customHeight="1" hidden="1">
      <c r="A138" s="127" t="s">
        <v>21</v>
      </c>
      <c r="B138" s="80" t="s">
        <v>108</v>
      </c>
      <c r="C138" s="82" t="s">
        <v>4</v>
      </c>
      <c r="D138" s="4">
        <v>917</v>
      </c>
      <c r="E138" s="4">
        <v>917</v>
      </c>
      <c r="F138" s="77">
        <v>624</v>
      </c>
      <c r="G138" s="3">
        <v>107</v>
      </c>
      <c r="L138" s="61" t="s">
        <v>21</v>
      </c>
      <c r="M138" s="63">
        <v>3</v>
      </c>
      <c r="N138" s="63">
        <v>624</v>
      </c>
      <c r="O138" s="3">
        <v>273</v>
      </c>
      <c r="P138" s="3">
        <f t="shared" si="6"/>
        <v>624</v>
      </c>
      <c r="Q138" s="3">
        <f t="shared" si="7"/>
        <v>624</v>
      </c>
      <c r="R138" s="3">
        <f t="shared" si="8"/>
        <v>-2160</v>
      </c>
    </row>
    <row r="139" spans="1:18" ht="13.5" customHeight="1" hidden="1">
      <c r="A139" s="127" t="s">
        <v>21</v>
      </c>
      <c r="B139" s="80" t="s">
        <v>108</v>
      </c>
      <c r="C139" s="82" t="s">
        <v>5</v>
      </c>
      <c r="D139" s="4"/>
      <c r="E139" s="4">
        <v>0</v>
      </c>
      <c r="F139" s="77"/>
      <c r="G139" s="3">
        <v>108</v>
      </c>
      <c r="L139" s="61" t="s">
        <v>21</v>
      </c>
      <c r="M139" s="63">
        <v>4</v>
      </c>
      <c r="N139" s="63">
        <v>0</v>
      </c>
      <c r="O139" s="3">
        <v>0</v>
      </c>
      <c r="P139" s="3">
        <f t="shared" si="6"/>
        <v>0</v>
      </c>
      <c r="Q139" s="3">
        <f t="shared" si="7"/>
      </c>
      <c r="R139" s="3">
        <f t="shared" si="8"/>
        <v>-432</v>
      </c>
    </row>
    <row r="140" spans="1:18" ht="13.5" customHeight="1" hidden="1">
      <c r="A140" s="127" t="s">
        <v>21</v>
      </c>
      <c r="B140" s="83" t="s">
        <v>7</v>
      </c>
      <c r="C140" s="82"/>
      <c r="D140" s="4"/>
      <c r="E140" s="4">
        <v>0</v>
      </c>
      <c r="F140" s="77"/>
      <c r="G140" s="3">
        <v>109</v>
      </c>
      <c r="L140" s="61" t="s">
        <v>21</v>
      </c>
      <c r="M140" s="63">
        <v>5</v>
      </c>
      <c r="N140" s="63"/>
      <c r="P140" s="3">
        <f t="shared" si="6"/>
        <v>0</v>
      </c>
      <c r="Q140" s="3">
        <f t="shared" si="7"/>
      </c>
      <c r="R140" s="3">
        <f t="shared" si="8"/>
        <v>0</v>
      </c>
    </row>
    <row r="141" spans="1:18" ht="13.5" customHeight="1" hidden="1">
      <c r="A141" s="127" t="s">
        <v>21</v>
      </c>
      <c r="B141" s="83" t="s">
        <v>8</v>
      </c>
      <c r="C141" s="82"/>
      <c r="D141" s="4">
        <v>127</v>
      </c>
      <c r="E141" s="4">
        <v>0</v>
      </c>
      <c r="F141" s="77">
        <v>51</v>
      </c>
      <c r="G141" s="3">
        <v>110</v>
      </c>
      <c r="L141" s="61" t="s">
        <v>21</v>
      </c>
      <c r="M141" s="63">
        <v>6</v>
      </c>
      <c r="N141" s="63"/>
      <c r="P141" s="3">
        <f t="shared" si="6"/>
        <v>51</v>
      </c>
      <c r="Q141" s="3">
        <f t="shared" si="7"/>
        <v>51</v>
      </c>
      <c r="R141" s="3">
        <f t="shared" si="8"/>
        <v>0</v>
      </c>
    </row>
    <row r="142" spans="1:18" ht="13.5" customHeight="1" hidden="1">
      <c r="A142" s="127" t="s">
        <v>21</v>
      </c>
      <c r="B142" s="83" t="s">
        <v>9</v>
      </c>
      <c r="C142" s="82"/>
      <c r="D142" s="4">
        <v>28</v>
      </c>
      <c r="E142" s="4">
        <v>0</v>
      </c>
      <c r="F142" s="77">
        <v>25</v>
      </c>
      <c r="G142" s="3">
        <v>111</v>
      </c>
      <c r="L142" s="61" t="s">
        <v>21</v>
      </c>
      <c r="M142" s="63">
        <v>7</v>
      </c>
      <c r="N142" s="63"/>
      <c r="P142" s="3">
        <f t="shared" si="6"/>
        <v>25</v>
      </c>
      <c r="Q142" s="3">
        <f t="shared" si="7"/>
        <v>25</v>
      </c>
      <c r="R142" s="3">
        <f t="shared" si="8"/>
        <v>0</v>
      </c>
    </row>
    <row r="143" spans="1:18" ht="13.5" customHeight="1" hidden="1">
      <c r="A143" s="127" t="s">
        <v>21</v>
      </c>
      <c r="B143" s="83" t="s">
        <v>109</v>
      </c>
      <c r="C143" s="82" t="s">
        <v>4</v>
      </c>
      <c r="D143" s="4"/>
      <c r="E143" s="4">
        <v>350</v>
      </c>
      <c r="F143" s="77">
        <v>316</v>
      </c>
      <c r="G143" s="3">
        <v>112</v>
      </c>
      <c r="L143" s="61" t="s">
        <v>21</v>
      </c>
      <c r="M143" s="63">
        <v>8</v>
      </c>
      <c r="N143" s="63">
        <v>316</v>
      </c>
      <c r="O143" s="3">
        <v>0</v>
      </c>
      <c r="P143" s="3">
        <f t="shared" si="6"/>
        <v>316</v>
      </c>
      <c r="Q143" s="3">
        <f t="shared" si="7"/>
        <v>316</v>
      </c>
      <c r="R143" s="3">
        <f t="shared" si="8"/>
        <v>120</v>
      </c>
    </row>
    <row r="144" spans="1:18" ht="13.5" customHeight="1" hidden="1">
      <c r="A144" s="127" t="s">
        <v>21</v>
      </c>
      <c r="B144" s="83" t="s">
        <v>109</v>
      </c>
      <c r="C144" s="82" t="s">
        <v>5</v>
      </c>
      <c r="D144" s="4"/>
      <c r="E144" s="4">
        <v>220</v>
      </c>
      <c r="F144" s="77"/>
      <c r="G144" s="3">
        <v>113</v>
      </c>
      <c r="L144" s="61" t="s">
        <v>21</v>
      </c>
      <c r="M144" s="63">
        <v>9</v>
      </c>
      <c r="N144" s="63">
        <v>0</v>
      </c>
      <c r="O144" s="3">
        <v>0</v>
      </c>
      <c r="P144" s="3">
        <f t="shared" si="6"/>
        <v>0</v>
      </c>
      <c r="Q144" s="3">
        <f t="shared" si="7"/>
      </c>
      <c r="R144" s="3">
        <f t="shared" si="8"/>
        <v>288</v>
      </c>
    </row>
    <row r="145" spans="1:18" ht="13.5" customHeight="1" hidden="1">
      <c r="A145" s="127" t="s">
        <v>21</v>
      </c>
      <c r="B145" s="83" t="s">
        <v>110</v>
      </c>
      <c r="C145" s="82" t="s">
        <v>4</v>
      </c>
      <c r="D145" s="4">
        <v>213</v>
      </c>
      <c r="E145" s="4">
        <v>300</v>
      </c>
      <c r="F145" s="77">
        <v>264</v>
      </c>
      <c r="G145" s="3">
        <v>114</v>
      </c>
      <c r="L145" s="61" t="s">
        <v>21</v>
      </c>
      <c r="M145" s="63">
        <v>10</v>
      </c>
      <c r="N145" s="63">
        <v>264</v>
      </c>
      <c r="O145" s="3">
        <v>0</v>
      </c>
      <c r="P145" s="3">
        <f t="shared" si="6"/>
        <v>264</v>
      </c>
      <c r="Q145" s="3">
        <f t="shared" si="7"/>
        <v>264</v>
      </c>
      <c r="R145" s="3">
        <f t="shared" si="8"/>
        <v>360</v>
      </c>
    </row>
    <row r="146" spans="1:18" ht="13.5" customHeight="1" hidden="1">
      <c r="A146" s="127" t="s">
        <v>21</v>
      </c>
      <c r="B146" s="83" t="s">
        <v>110</v>
      </c>
      <c r="C146" s="82" t="s">
        <v>5</v>
      </c>
      <c r="D146" s="4">
        <v>116</v>
      </c>
      <c r="E146" s="4">
        <v>0</v>
      </c>
      <c r="F146" s="77">
        <v>169</v>
      </c>
      <c r="G146" s="3">
        <v>115</v>
      </c>
      <c r="L146" s="61" t="s">
        <v>21</v>
      </c>
      <c r="M146" s="63">
        <v>11</v>
      </c>
      <c r="N146" s="63">
        <v>145</v>
      </c>
      <c r="O146" s="3">
        <v>0</v>
      </c>
      <c r="P146" s="3">
        <f t="shared" si="6"/>
        <v>145</v>
      </c>
      <c r="Q146" s="3">
        <f t="shared" si="7"/>
        <v>145</v>
      </c>
      <c r="R146" s="3">
        <f t="shared" si="8"/>
        <v>240</v>
      </c>
    </row>
    <row r="147" spans="1:18" ht="13.5" customHeight="1" hidden="1">
      <c r="A147" s="127" t="s">
        <v>21</v>
      </c>
      <c r="B147" s="83" t="s">
        <v>111</v>
      </c>
      <c r="C147" s="82" t="s">
        <v>4</v>
      </c>
      <c r="D147" s="4"/>
      <c r="E147" s="4">
        <v>0</v>
      </c>
      <c r="F147" s="77"/>
      <c r="G147" s="3">
        <v>116</v>
      </c>
      <c r="L147" s="61" t="s">
        <v>21</v>
      </c>
      <c r="M147" s="63">
        <v>12</v>
      </c>
      <c r="N147" s="63">
        <v>0</v>
      </c>
      <c r="O147" s="3">
        <v>0</v>
      </c>
      <c r="P147" s="3">
        <f t="shared" si="6"/>
        <v>0</v>
      </c>
      <c r="Q147" s="3">
        <f t="shared" si="7"/>
      </c>
      <c r="R147" s="3">
        <f t="shared" si="8"/>
        <v>0</v>
      </c>
    </row>
    <row r="148" spans="1:18" ht="13.5" customHeight="1" hidden="1">
      <c r="A148" s="128" t="s">
        <v>21</v>
      </c>
      <c r="B148" s="83" t="s">
        <v>111</v>
      </c>
      <c r="C148" s="82" t="s">
        <v>5</v>
      </c>
      <c r="D148" s="4"/>
      <c r="E148" s="4">
        <v>0</v>
      </c>
      <c r="F148" s="77"/>
      <c r="G148" s="3">
        <v>117</v>
      </c>
      <c r="H148" s="66">
        <f>F136+F138+F143+F145</f>
        <v>1298</v>
      </c>
      <c r="I148" s="66">
        <f>F137+F139+F144+F146</f>
        <v>311</v>
      </c>
      <c r="J148" s="66">
        <v>1298</v>
      </c>
      <c r="K148" s="66">
        <v>311</v>
      </c>
      <c r="L148" s="61" t="s">
        <v>21</v>
      </c>
      <c r="M148" s="63">
        <v>13</v>
      </c>
      <c r="N148" s="63">
        <v>0</v>
      </c>
      <c r="O148" s="3">
        <v>0</v>
      </c>
      <c r="P148" s="3">
        <f t="shared" si="6"/>
        <v>0</v>
      </c>
      <c r="Q148" s="3">
        <f t="shared" si="7"/>
      </c>
      <c r="R148" s="3">
        <f t="shared" si="8"/>
        <v>0</v>
      </c>
    </row>
    <row r="149" spans="1:18" ht="13.5" customHeight="1" hidden="1">
      <c r="A149" s="126" t="s">
        <v>22</v>
      </c>
      <c r="B149" s="80" t="s">
        <v>107</v>
      </c>
      <c r="C149" s="81" t="s">
        <v>4</v>
      </c>
      <c r="D149" s="4">
        <v>543</v>
      </c>
      <c r="E149" s="4">
        <v>140</v>
      </c>
      <c r="F149" s="77">
        <v>265</v>
      </c>
      <c r="G149" s="3">
        <v>118</v>
      </c>
      <c r="L149" s="61" t="s">
        <v>22</v>
      </c>
      <c r="M149" s="63">
        <v>1</v>
      </c>
      <c r="N149" s="63">
        <v>265</v>
      </c>
      <c r="O149" s="3">
        <v>89</v>
      </c>
      <c r="P149" s="3">
        <f t="shared" si="6"/>
        <v>265</v>
      </c>
      <c r="Q149" s="3">
        <f t="shared" si="7"/>
        <v>265</v>
      </c>
      <c r="R149" s="3">
        <f t="shared" si="8"/>
        <v>-15840</v>
      </c>
    </row>
    <row r="150" spans="1:18" ht="13.5" customHeight="1" hidden="1">
      <c r="A150" s="127" t="s">
        <v>22</v>
      </c>
      <c r="B150" s="80" t="s">
        <v>107</v>
      </c>
      <c r="C150" s="82" t="s">
        <v>5</v>
      </c>
      <c r="D150" s="4">
        <v>143</v>
      </c>
      <c r="E150" s="4">
        <v>40</v>
      </c>
      <c r="F150" s="77">
        <v>103</v>
      </c>
      <c r="G150" s="3">
        <v>119</v>
      </c>
      <c r="L150" s="61" t="s">
        <v>22</v>
      </c>
      <c r="M150" s="63">
        <v>2</v>
      </c>
      <c r="N150" s="63">
        <v>135</v>
      </c>
      <c r="O150" s="3">
        <v>32</v>
      </c>
      <c r="P150" s="3">
        <f t="shared" si="6"/>
        <v>135</v>
      </c>
      <c r="Q150" s="3">
        <f t="shared" si="7"/>
        <v>135</v>
      </c>
      <c r="R150" s="3">
        <f t="shared" si="8"/>
        <v>-6600</v>
      </c>
    </row>
    <row r="151" spans="1:18" ht="13.5" customHeight="1" hidden="1">
      <c r="A151" s="127" t="s">
        <v>22</v>
      </c>
      <c r="B151" s="80" t="s">
        <v>108</v>
      </c>
      <c r="C151" s="82" t="s">
        <v>4</v>
      </c>
      <c r="D151" s="4">
        <v>726</v>
      </c>
      <c r="E151" s="4">
        <v>760</v>
      </c>
      <c r="F151" s="77">
        <v>464</v>
      </c>
      <c r="G151" s="3">
        <v>120</v>
      </c>
      <c r="L151" s="61" t="s">
        <v>22</v>
      </c>
      <c r="M151" s="63">
        <v>3</v>
      </c>
      <c r="N151" s="63">
        <v>464</v>
      </c>
      <c r="O151" s="3">
        <v>114</v>
      </c>
      <c r="P151" s="3">
        <f t="shared" si="6"/>
        <v>464</v>
      </c>
      <c r="Q151" s="3">
        <f t="shared" si="7"/>
        <v>464</v>
      </c>
      <c r="R151" s="3">
        <f t="shared" si="8"/>
        <v>-2160</v>
      </c>
    </row>
    <row r="152" spans="1:18" ht="13.5" customHeight="1" hidden="1">
      <c r="A152" s="127" t="s">
        <v>22</v>
      </c>
      <c r="B152" s="80" t="s">
        <v>108</v>
      </c>
      <c r="C152" s="82" t="s">
        <v>5</v>
      </c>
      <c r="D152" s="4"/>
      <c r="E152" s="4">
        <v>0</v>
      </c>
      <c r="F152" s="77"/>
      <c r="G152" s="3">
        <v>121</v>
      </c>
      <c r="L152" s="61" t="s">
        <v>22</v>
      </c>
      <c r="M152" s="63">
        <v>4</v>
      </c>
      <c r="N152" s="63">
        <v>0</v>
      </c>
      <c r="O152" s="3">
        <v>0</v>
      </c>
      <c r="P152" s="3">
        <f t="shared" si="6"/>
        <v>0</v>
      </c>
      <c r="Q152" s="3">
        <f t="shared" si="7"/>
      </c>
      <c r="R152" s="3">
        <f t="shared" si="8"/>
        <v>-432</v>
      </c>
    </row>
    <row r="153" spans="1:18" ht="13.5" customHeight="1" hidden="1">
      <c r="A153" s="127" t="s">
        <v>22</v>
      </c>
      <c r="B153" s="83" t="s">
        <v>7</v>
      </c>
      <c r="C153" s="82"/>
      <c r="D153" s="4"/>
      <c r="E153" s="4">
        <v>0</v>
      </c>
      <c r="F153" s="77"/>
      <c r="G153" s="3">
        <v>122</v>
      </c>
      <c r="L153" s="61" t="s">
        <v>22</v>
      </c>
      <c r="M153" s="63">
        <v>5</v>
      </c>
      <c r="N153" s="63"/>
      <c r="P153" s="3">
        <f t="shared" si="6"/>
        <v>0</v>
      </c>
      <c r="Q153" s="3">
        <f t="shared" si="7"/>
      </c>
      <c r="R153" s="3">
        <f t="shared" si="8"/>
        <v>0</v>
      </c>
    </row>
    <row r="154" spans="1:18" ht="13.5" customHeight="1" hidden="1">
      <c r="A154" s="127" t="s">
        <v>22</v>
      </c>
      <c r="B154" s="83" t="s">
        <v>8</v>
      </c>
      <c r="C154" s="82"/>
      <c r="D154" s="4">
        <v>60</v>
      </c>
      <c r="E154" s="4">
        <v>35</v>
      </c>
      <c r="F154" s="77">
        <v>45</v>
      </c>
      <c r="G154" s="3">
        <v>123</v>
      </c>
      <c r="L154" s="61" t="s">
        <v>22</v>
      </c>
      <c r="M154" s="63">
        <v>6</v>
      </c>
      <c r="N154" s="63"/>
      <c r="P154" s="3">
        <f t="shared" si="6"/>
        <v>45</v>
      </c>
      <c r="Q154" s="3">
        <f t="shared" si="7"/>
        <v>45</v>
      </c>
      <c r="R154" s="3">
        <f t="shared" si="8"/>
        <v>0</v>
      </c>
    </row>
    <row r="155" spans="1:18" ht="13.5" customHeight="1" hidden="1">
      <c r="A155" s="127" t="s">
        <v>22</v>
      </c>
      <c r="B155" s="83" t="s">
        <v>9</v>
      </c>
      <c r="C155" s="82"/>
      <c r="D155" s="4">
        <v>48</v>
      </c>
      <c r="E155" s="4">
        <v>45</v>
      </c>
      <c r="F155" s="77">
        <v>45</v>
      </c>
      <c r="G155" s="3">
        <v>124</v>
      </c>
      <c r="L155" s="61" t="s">
        <v>22</v>
      </c>
      <c r="M155" s="63">
        <v>7</v>
      </c>
      <c r="N155" s="63"/>
      <c r="P155" s="3">
        <f t="shared" si="6"/>
        <v>45</v>
      </c>
      <c r="Q155" s="3">
        <f t="shared" si="7"/>
        <v>45</v>
      </c>
      <c r="R155" s="3">
        <f t="shared" si="8"/>
        <v>0</v>
      </c>
    </row>
    <row r="156" spans="1:18" ht="13.5" customHeight="1" hidden="1">
      <c r="A156" s="127" t="s">
        <v>22</v>
      </c>
      <c r="B156" s="83" t="s">
        <v>109</v>
      </c>
      <c r="C156" s="82" t="s">
        <v>4</v>
      </c>
      <c r="D156" s="4"/>
      <c r="E156" s="4">
        <v>120</v>
      </c>
      <c r="F156" s="77">
        <v>329</v>
      </c>
      <c r="G156" s="3">
        <v>125</v>
      </c>
      <c r="L156" s="61" t="s">
        <v>22</v>
      </c>
      <c r="M156" s="63">
        <v>8</v>
      </c>
      <c r="N156" s="63">
        <v>329</v>
      </c>
      <c r="O156" s="3">
        <v>0</v>
      </c>
      <c r="P156" s="3">
        <f t="shared" si="6"/>
        <v>329</v>
      </c>
      <c r="Q156" s="3">
        <f t="shared" si="7"/>
        <v>329</v>
      </c>
      <c r="R156" s="3">
        <f t="shared" si="8"/>
        <v>120</v>
      </c>
    </row>
    <row r="157" spans="1:18" ht="13.5" customHeight="1" hidden="1">
      <c r="A157" s="127" t="s">
        <v>22</v>
      </c>
      <c r="B157" s="83" t="s">
        <v>109</v>
      </c>
      <c r="C157" s="82" t="s">
        <v>5</v>
      </c>
      <c r="D157" s="4"/>
      <c r="E157" s="4">
        <v>60</v>
      </c>
      <c r="F157" s="77">
        <v>4</v>
      </c>
      <c r="G157" s="3">
        <v>126</v>
      </c>
      <c r="L157" s="61" t="s">
        <v>22</v>
      </c>
      <c r="M157" s="63">
        <v>9</v>
      </c>
      <c r="N157" s="63">
        <v>4</v>
      </c>
      <c r="O157" s="3">
        <v>0</v>
      </c>
      <c r="P157" s="3">
        <f t="shared" si="6"/>
        <v>4</v>
      </c>
      <c r="Q157" s="3">
        <f t="shared" si="7"/>
        <v>4</v>
      </c>
      <c r="R157" s="3">
        <f t="shared" si="8"/>
        <v>288</v>
      </c>
    </row>
    <row r="158" spans="1:18" ht="13.5" customHeight="1" hidden="1">
      <c r="A158" s="127" t="s">
        <v>22</v>
      </c>
      <c r="B158" s="83" t="s">
        <v>110</v>
      </c>
      <c r="C158" s="82" t="s">
        <v>4</v>
      </c>
      <c r="D158" s="4"/>
      <c r="E158" s="4">
        <v>320</v>
      </c>
      <c r="F158" s="77">
        <v>166</v>
      </c>
      <c r="G158" s="3">
        <v>127</v>
      </c>
      <c r="L158" s="61" t="s">
        <v>22</v>
      </c>
      <c r="M158" s="63">
        <v>10</v>
      </c>
      <c r="N158" s="63">
        <v>166</v>
      </c>
      <c r="O158" s="3">
        <v>0</v>
      </c>
      <c r="P158" s="3">
        <f t="shared" si="6"/>
        <v>166</v>
      </c>
      <c r="Q158" s="3">
        <f t="shared" si="7"/>
        <v>166</v>
      </c>
      <c r="R158" s="3">
        <f t="shared" si="8"/>
        <v>360</v>
      </c>
    </row>
    <row r="159" spans="1:18" ht="13.5" customHeight="1" hidden="1">
      <c r="A159" s="127" t="s">
        <v>22</v>
      </c>
      <c r="B159" s="83" t="s">
        <v>110</v>
      </c>
      <c r="C159" s="82" t="s">
        <v>5</v>
      </c>
      <c r="D159" s="4"/>
      <c r="E159" s="4">
        <v>45</v>
      </c>
      <c r="F159" s="77">
        <v>34</v>
      </c>
      <c r="G159" s="3">
        <v>128</v>
      </c>
      <c r="L159" s="61" t="s">
        <v>22</v>
      </c>
      <c r="M159" s="63">
        <v>11</v>
      </c>
      <c r="N159" s="63">
        <v>34</v>
      </c>
      <c r="O159" s="3">
        <v>0</v>
      </c>
      <c r="P159" s="3">
        <f t="shared" si="6"/>
        <v>34</v>
      </c>
      <c r="Q159" s="3">
        <f t="shared" si="7"/>
        <v>34</v>
      </c>
      <c r="R159" s="3">
        <f t="shared" si="8"/>
        <v>240</v>
      </c>
    </row>
    <row r="160" spans="1:18" ht="13.5" customHeight="1" hidden="1">
      <c r="A160" s="127" t="s">
        <v>22</v>
      </c>
      <c r="B160" s="83" t="s">
        <v>111</v>
      </c>
      <c r="C160" s="82" t="s">
        <v>4</v>
      </c>
      <c r="D160" s="4"/>
      <c r="E160" s="4">
        <v>0</v>
      </c>
      <c r="F160" s="77"/>
      <c r="G160" s="3">
        <v>129</v>
      </c>
      <c r="L160" s="61" t="s">
        <v>22</v>
      </c>
      <c r="M160" s="63">
        <v>12</v>
      </c>
      <c r="N160" s="63">
        <v>0</v>
      </c>
      <c r="O160" s="3">
        <v>0</v>
      </c>
      <c r="P160" s="3">
        <f t="shared" si="6"/>
        <v>0</v>
      </c>
      <c r="Q160" s="3">
        <f t="shared" si="7"/>
      </c>
      <c r="R160" s="3">
        <f t="shared" si="8"/>
        <v>0</v>
      </c>
    </row>
    <row r="161" spans="1:18" ht="13.5" customHeight="1" hidden="1">
      <c r="A161" s="128" t="s">
        <v>22</v>
      </c>
      <c r="B161" s="83" t="s">
        <v>111</v>
      </c>
      <c r="C161" s="82" t="s">
        <v>5</v>
      </c>
      <c r="D161" s="4"/>
      <c r="E161" s="4">
        <v>0</v>
      </c>
      <c r="F161" s="77"/>
      <c r="G161" s="3">
        <v>130</v>
      </c>
      <c r="H161" s="66">
        <f>F149+F151+F156+F158</f>
        <v>1224</v>
      </c>
      <c r="I161" s="68">
        <f>F150+F152+F157+F159</f>
        <v>141</v>
      </c>
      <c r="J161" s="66">
        <v>1222</v>
      </c>
      <c r="K161" s="66">
        <v>141</v>
      </c>
      <c r="L161" s="61" t="s">
        <v>22</v>
      </c>
      <c r="M161" s="63">
        <v>13</v>
      </c>
      <c r="N161" s="63">
        <v>0</v>
      </c>
      <c r="O161" s="3">
        <v>0</v>
      </c>
      <c r="P161" s="3">
        <f t="shared" si="6"/>
        <v>0</v>
      </c>
      <c r="Q161" s="3">
        <f t="shared" si="7"/>
      </c>
      <c r="R161" s="3">
        <f t="shared" si="8"/>
        <v>0</v>
      </c>
    </row>
    <row r="162" spans="1:18" ht="13.5" customHeight="1" hidden="1">
      <c r="A162" s="126" t="s">
        <v>23</v>
      </c>
      <c r="B162" s="80" t="s">
        <v>107</v>
      </c>
      <c r="C162" s="81" t="s">
        <v>4</v>
      </c>
      <c r="D162" s="4">
        <v>188</v>
      </c>
      <c r="E162" s="4">
        <v>65</v>
      </c>
      <c r="F162" s="77">
        <v>73</v>
      </c>
      <c r="G162" s="3">
        <v>131</v>
      </c>
      <c r="L162" s="61" t="s">
        <v>23</v>
      </c>
      <c r="M162" s="63">
        <v>1</v>
      </c>
      <c r="N162" s="63">
        <v>73</v>
      </c>
      <c r="O162" s="3">
        <v>56</v>
      </c>
      <c r="P162" s="3">
        <f t="shared" si="6"/>
        <v>73</v>
      </c>
      <c r="Q162" s="3">
        <f t="shared" si="7"/>
        <v>73</v>
      </c>
      <c r="R162" s="3">
        <f t="shared" si="8"/>
        <v>-15840</v>
      </c>
    </row>
    <row r="163" spans="1:18" ht="13.5" customHeight="1" hidden="1">
      <c r="A163" s="127" t="s">
        <v>23</v>
      </c>
      <c r="B163" s="80" t="s">
        <v>107</v>
      </c>
      <c r="C163" s="82" t="s">
        <v>5</v>
      </c>
      <c r="D163" s="4">
        <v>33</v>
      </c>
      <c r="E163" s="4">
        <v>33</v>
      </c>
      <c r="F163" s="77">
        <v>7</v>
      </c>
      <c r="G163" s="3">
        <v>132</v>
      </c>
      <c r="L163" s="61" t="s">
        <v>23</v>
      </c>
      <c r="M163" s="63">
        <v>2</v>
      </c>
      <c r="N163" s="63">
        <v>7</v>
      </c>
      <c r="O163" s="3">
        <v>0</v>
      </c>
      <c r="P163" s="3">
        <f t="shared" si="6"/>
        <v>7</v>
      </c>
      <c r="Q163" s="3">
        <f t="shared" si="7"/>
        <v>7</v>
      </c>
      <c r="R163" s="3">
        <f t="shared" si="8"/>
        <v>-6600</v>
      </c>
    </row>
    <row r="164" spans="1:18" ht="13.5" customHeight="1" hidden="1">
      <c r="A164" s="127" t="s">
        <v>23</v>
      </c>
      <c r="B164" s="80" t="s">
        <v>108</v>
      </c>
      <c r="C164" s="82" t="s">
        <v>4</v>
      </c>
      <c r="D164" s="4">
        <v>328</v>
      </c>
      <c r="E164" s="4">
        <v>320</v>
      </c>
      <c r="F164" s="77">
        <v>195</v>
      </c>
      <c r="G164" s="3">
        <v>133</v>
      </c>
      <c r="L164" s="61" t="s">
        <v>23</v>
      </c>
      <c r="M164" s="63">
        <v>3</v>
      </c>
      <c r="N164" s="63">
        <v>195</v>
      </c>
      <c r="O164" s="3">
        <v>131</v>
      </c>
      <c r="P164" s="3">
        <f t="shared" si="6"/>
        <v>195</v>
      </c>
      <c r="Q164" s="3">
        <f t="shared" si="7"/>
        <v>195</v>
      </c>
      <c r="R164" s="3">
        <f t="shared" si="8"/>
        <v>-2160</v>
      </c>
    </row>
    <row r="165" spans="1:18" ht="13.5" customHeight="1" hidden="1">
      <c r="A165" s="127" t="s">
        <v>23</v>
      </c>
      <c r="B165" s="80" t="s">
        <v>108</v>
      </c>
      <c r="C165" s="82" t="s">
        <v>5</v>
      </c>
      <c r="D165" s="4">
        <v>19</v>
      </c>
      <c r="E165" s="4">
        <v>16</v>
      </c>
      <c r="F165" s="77">
        <v>9</v>
      </c>
      <c r="G165" s="3">
        <v>134</v>
      </c>
      <c r="L165" s="61" t="s">
        <v>23</v>
      </c>
      <c r="M165" s="63">
        <v>4</v>
      </c>
      <c r="N165" s="63">
        <v>9</v>
      </c>
      <c r="O165" s="3">
        <v>0</v>
      </c>
      <c r="P165" s="3">
        <f t="shared" si="6"/>
        <v>9</v>
      </c>
      <c r="Q165" s="3">
        <f t="shared" si="7"/>
        <v>9</v>
      </c>
      <c r="R165" s="3">
        <f t="shared" si="8"/>
        <v>-432</v>
      </c>
    </row>
    <row r="166" spans="1:18" ht="13.5" customHeight="1" hidden="1">
      <c r="A166" s="127" t="s">
        <v>23</v>
      </c>
      <c r="B166" s="83" t="s">
        <v>7</v>
      </c>
      <c r="C166" s="82"/>
      <c r="D166" s="4">
        <v>1</v>
      </c>
      <c r="E166" s="4">
        <v>0</v>
      </c>
      <c r="F166" s="77"/>
      <c r="G166" s="3">
        <v>135</v>
      </c>
      <c r="L166" s="61" t="s">
        <v>23</v>
      </c>
      <c r="M166" s="63">
        <v>5</v>
      </c>
      <c r="N166" s="63"/>
      <c r="P166" s="3">
        <f t="shared" si="6"/>
        <v>0</v>
      </c>
      <c r="Q166" s="3">
        <f t="shared" si="7"/>
      </c>
      <c r="R166" s="3">
        <f t="shared" si="8"/>
        <v>0</v>
      </c>
    </row>
    <row r="167" spans="1:18" ht="13.5" customHeight="1" hidden="1">
      <c r="A167" s="127" t="s">
        <v>23</v>
      </c>
      <c r="B167" s="83" t="s">
        <v>8</v>
      </c>
      <c r="C167" s="82"/>
      <c r="D167" s="4">
        <v>54</v>
      </c>
      <c r="E167" s="4">
        <v>0</v>
      </c>
      <c r="F167" s="77">
        <v>8</v>
      </c>
      <c r="G167" s="3">
        <v>136</v>
      </c>
      <c r="L167" s="61" t="s">
        <v>23</v>
      </c>
      <c r="M167" s="63">
        <v>6</v>
      </c>
      <c r="N167" s="63"/>
      <c r="P167" s="3">
        <f t="shared" si="6"/>
        <v>8</v>
      </c>
      <c r="Q167" s="3">
        <f t="shared" si="7"/>
        <v>8</v>
      </c>
      <c r="R167" s="3">
        <f t="shared" si="8"/>
        <v>0</v>
      </c>
    </row>
    <row r="168" spans="1:18" ht="13.5" customHeight="1" hidden="1">
      <c r="A168" s="127" t="s">
        <v>23</v>
      </c>
      <c r="B168" s="83" t="s">
        <v>9</v>
      </c>
      <c r="C168" s="82"/>
      <c r="D168" s="4">
        <v>34</v>
      </c>
      <c r="E168" s="4">
        <v>60</v>
      </c>
      <c r="F168" s="77">
        <v>40</v>
      </c>
      <c r="G168" s="3">
        <v>137</v>
      </c>
      <c r="L168" s="61" t="s">
        <v>23</v>
      </c>
      <c r="M168" s="63">
        <v>7</v>
      </c>
      <c r="N168" s="63"/>
      <c r="P168" s="3">
        <f t="shared" si="6"/>
        <v>40</v>
      </c>
      <c r="Q168" s="3">
        <f t="shared" si="7"/>
        <v>40</v>
      </c>
      <c r="R168" s="3">
        <f t="shared" si="8"/>
        <v>0</v>
      </c>
    </row>
    <row r="169" spans="1:18" ht="13.5" customHeight="1" hidden="1">
      <c r="A169" s="127" t="s">
        <v>23</v>
      </c>
      <c r="B169" s="83" t="s">
        <v>109</v>
      </c>
      <c r="C169" s="82" t="s">
        <v>4</v>
      </c>
      <c r="D169" s="4">
        <v>417</v>
      </c>
      <c r="E169" s="4">
        <v>110</v>
      </c>
      <c r="F169" s="77">
        <v>580</v>
      </c>
      <c r="G169" s="56">
        <v>580</v>
      </c>
      <c r="L169" s="61" t="s">
        <v>23</v>
      </c>
      <c r="M169" s="63">
        <v>8</v>
      </c>
      <c r="N169" s="63">
        <v>580</v>
      </c>
      <c r="O169" s="3">
        <v>0</v>
      </c>
      <c r="P169" s="3">
        <f t="shared" si="6"/>
        <v>580</v>
      </c>
      <c r="Q169" s="3">
        <f t="shared" si="7"/>
        <v>580</v>
      </c>
      <c r="R169" s="3">
        <f t="shared" si="8"/>
        <v>120</v>
      </c>
    </row>
    <row r="170" spans="1:18" ht="13.5" customHeight="1" hidden="1">
      <c r="A170" s="127" t="s">
        <v>23</v>
      </c>
      <c r="B170" s="83" t="s">
        <v>109</v>
      </c>
      <c r="C170" s="82" t="s">
        <v>5</v>
      </c>
      <c r="D170" s="4">
        <v>29</v>
      </c>
      <c r="E170" s="4">
        <v>20</v>
      </c>
      <c r="F170" s="77">
        <v>30</v>
      </c>
      <c r="G170" s="56">
        <v>30</v>
      </c>
      <c r="L170" s="61" t="s">
        <v>23</v>
      </c>
      <c r="M170" s="63">
        <v>9</v>
      </c>
      <c r="N170" s="63">
        <v>30</v>
      </c>
      <c r="O170" s="3">
        <v>0</v>
      </c>
      <c r="P170" s="3">
        <f t="shared" si="6"/>
        <v>30</v>
      </c>
      <c r="Q170" s="3">
        <f t="shared" si="7"/>
        <v>30</v>
      </c>
      <c r="R170" s="3">
        <f t="shared" si="8"/>
        <v>288</v>
      </c>
    </row>
    <row r="171" spans="1:18" ht="13.5" customHeight="1" hidden="1">
      <c r="A171" s="127" t="s">
        <v>23</v>
      </c>
      <c r="B171" s="83" t="s">
        <v>110</v>
      </c>
      <c r="C171" s="82" t="s">
        <v>4</v>
      </c>
      <c r="D171" s="4">
        <v>54</v>
      </c>
      <c r="E171" s="4">
        <v>490</v>
      </c>
      <c r="F171" s="77">
        <v>147</v>
      </c>
      <c r="G171" s="3">
        <v>140</v>
      </c>
      <c r="L171" s="61" t="s">
        <v>23</v>
      </c>
      <c r="M171" s="63">
        <v>10</v>
      </c>
      <c r="N171" s="63">
        <v>147</v>
      </c>
      <c r="O171" s="3">
        <v>0</v>
      </c>
      <c r="P171" s="3">
        <f t="shared" si="6"/>
        <v>147</v>
      </c>
      <c r="Q171" s="3">
        <f t="shared" si="7"/>
        <v>147</v>
      </c>
      <c r="R171" s="3">
        <f t="shared" si="8"/>
        <v>360</v>
      </c>
    </row>
    <row r="172" spans="1:18" ht="13.5" customHeight="1" hidden="1">
      <c r="A172" s="127" t="s">
        <v>23</v>
      </c>
      <c r="B172" s="83" t="s">
        <v>110</v>
      </c>
      <c r="C172" s="82" t="s">
        <v>5</v>
      </c>
      <c r="D172" s="4">
        <v>3</v>
      </c>
      <c r="E172" s="4">
        <v>30</v>
      </c>
      <c r="F172" s="77">
        <v>24</v>
      </c>
      <c r="G172" s="3">
        <v>141</v>
      </c>
      <c r="L172" s="61" t="s">
        <v>23</v>
      </c>
      <c r="M172" s="63">
        <v>11</v>
      </c>
      <c r="N172" s="63">
        <v>24</v>
      </c>
      <c r="O172" s="3">
        <v>0</v>
      </c>
      <c r="P172" s="3">
        <f t="shared" si="6"/>
        <v>24</v>
      </c>
      <c r="Q172" s="3">
        <f t="shared" si="7"/>
        <v>24</v>
      </c>
      <c r="R172" s="3">
        <f t="shared" si="8"/>
        <v>240</v>
      </c>
    </row>
    <row r="173" spans="1:18" ht="13.5" customHeight="1" hidden="1">
      <c r="A173" s="127" t="s">
        <v>23</v>
      </c>
      <c r="B173" s="83" t="s">
        <v>111</v>
      </c>
      <c r="C173" s="82" t="s">
        <v>4</v>
      </c>
      <c r="D173" s="4"/>
      <c r="E173" s="4">
        <v>30</v>
      </c>
      <c r="F173" s="77">
        <v>40</v>
      </c>
      <c r="G173" s="56">
        <v>40</v>
      </c>
      <c r="L173" s="61" t="s">
        <v>23</v>
      </c>
      <c r="M173" s="63">
        <v>12</v>
      </c>
      <c r="N173" s="63">
        <v>36</v>
      </c>
      <c r="O173" s="3">
        <v>0</v>
      </c>
      <c r="P173" s="3">
        <f t="shared" si="6"/>
        <v>40</v>
      </c>
      <c r="Q173" s="3">
        <f t="shared" si="7"/>
        <v>40</v>
      </c>
      <c r="R173" s="3">
        <f t="shared" si="8"/>
        <v>0</v>
      </c>
    </row>
    <row r="174" spans="1:18" ht="13.5" customHeight="1" hidden="1">
      <c r="A174" s="128" t="s">
        <v>23</v>
      </c>
      <c r="B174" s="83" t="s">
        <v>111</v>
      </c>
      <c r="C174" s="82" t="s">
        <v>5</v>
      </c>
      <c r="D174" s="4"/>
      <c r="E174" s="4">
        <v>0</v>
      </c>
      <c r="F174" s="77">
        <v>2</v>
      </c>
      <c r="G174" s="3">
        <v>143</v>
      </c>
      <c r="H174" s="68">
        <f>F162+F164+F169+F171</f>
        <v>995</v>
      </c>
      <c r="I174" s="66">
        <f>F163+F165+F170+F172</f>
        <v>70</v>
      </c>
      <c r="J174" s="66">
        <v>1029</v>
      </c>
      <c r="K174" s="66">
        <v>70</v>
      </c>
      <c r="L174" s="61" t="s">
        <v>23</v>
      </c>
      <c r="M174" s="63">
        <v>13</v>
      </c>
      <c r="N174" s="63">
        <v>0</v>
      </c>
      <c r="O174" s="3">
        <v>0</v>
      </c>
      <c r="P174" s="3">
        <f t="shared" si="6"/>
        <v>2</v>
      </c>
      <c r="Q174" s="3">
        <f t="shared" si="7"/>
        <v>2</v>
      </c>
      <c r="R174" s="3">
        <f t="shared" si="8"/>
        <v>0</v>
      </c>
    </row>
    <row r="175" spans="1:18" ht="13.5" customHeight="1">
      <c r="A175" s="126" t="s">
        <v>24</v>
      </c>
      <c r="B175" s="80" t="s">
        <v>107</v>
      </c>
      <c r="C175" s="81" t="s">
        <v>4</v>
      </c>
      <c r="D175" s="4">
        <v>226</v>
      </c>
      <c r="E175" s="4">
        <v>226</v>
      </c>
      <c r="F175" s="77">
        <v>117</v>
      </c>
      <c r="G175" s="3">
        <v>144</v>
      </c>
      <c r="L175" s="61" t="s">
        <v>24</v>
      </c>
      <c r="M175" s="63">
        <v>1</v>
      </c>
      <c r="N175" s="63">
        <v>117</v>
      </c>
      <c r="O175" s="3">
        <v>159</v>
      </c>
      <c r="P175" s="3">
        <f t="shared" si="6"/>
        <v>117</v>
      </c>
      <c r="Q175" s="3">
        <f t="shared" si="7"/>
        <v>117</v>
      </c>
      <c r="R175" s="3">
        <f t="shared" si="8"/>
        <v>-15840</v>
      </c>
    </row>
    <row r="176" spans="1:18" ht="13.5" customHeight="1">
      <c r="A176" s="127" t="s">
        <v>24</v>
      </c>
      <c r="B176" s="80" t="s">
        <v>107</v>
      </c>
      <c r="C176" s="82" t="s">
        <v>5</v>
      </c>
      <c r="D176" s="4">
        <v>83</v>
      </c>
      <c r="E176" s="4">
        <v>83</v>
      </c>
      <c r="F176" s="77">
        <v>37</v>
      </c>
      <c r="G176" s="3">
        <v>145</v>
      </c>
      <c r="L176" s="61" t="s">
        <v>24</v>
      </c>
      <c r="M176" s="63">
        <v>2</v>
      </c>
      <c r="N176" s="63">
        <v>94</v>
      </c>
      <c r="O176" s="3">
        <v>57</v>
      </c>
      <c r="P176" s="3">
        <f t="shared" si="6"/>
        <v>94</v>
      </c>
      <c r="Q176" s="3">
        <f t="shared" si="7"/>
        <v>94</v>
      </c>
      <c r="R176" s="3">
        <f t="shared" si="8"/>
        <v>-6600</v>
      </c>
    </row>
    <row r="177" spans="1:18" ht="13.5" customHeight="1">
      <c r="A177" s="127" t="s">
        <v>24</v>
      </c>
      <c r="B177" s="80" t="s">
        <v>108</v>
      </c>
      <c r="C177" s="82" t="s">
        <v>4</v>
      </c>
      <c r="D177" s="4">
        <v>185</v>
      </c>
      <c r="E177" s="4">
        <v>185</v>
      </c>
      <c r="F177" s="77">
        <v>108</v>
      </c>
      <c r="G177" s="3">
        <v>146</v>
      </c>
      <c r="L177" s="61" t="s">
        <v>24</v>
      </c>
      <c r="M177" s="63">
        <v>3</v>
      </c>
      <c r="N177" s="63">
        <v>108</v>
      </c>
      <c r="O177" s="3">
        <v>89</v>
      </c>
      <c r="P177" s="3">
        <f t="shared" si="6"/>
        <v>108</v>
      </c>
      <c r="Q177" s="3">
        <f t="shared" si="7"/>
        <v>108</v>
      </c>
      <c r="R177" s="3">
        <f t="shared" si="8"/>
        <v>-2160</v>
      </c>
    </row>
    <row r="178" spans="1:18" ht="13.5" customHeight="1">
      <c r="A178" s="127" t="s">
        <v>24</v>
      </c>
      <c r="B178" s="80" t="s">
        <v>108</v>
      </c>
      <c r="C178" s="82" t="s">
        <v>5</v>
      </c>
      <c r="D178" s="4">
        <v>18</v>
      </c>
      <c r="E178" s="4">
        <v>17</v>
      </c>
      <c r="F178" s="77">
        <v>14</v>
      </c>
      <c r="G178" s="3">
        <v>147</v>
      </c>
      <c r="L178" s="61" t="s">
        <v>24</v>
      </c>
      <c r="M178" s="63">
        <v>4</v>
      </c>
      <c r="N178" s="63">
        <v>18</v>
      </c>
      <c r="O178" s="3">
        <v>4</v>
      </c>
      <c r="P178" s="3">
        <f t="shared" si="6"/>
        <v>18</v>
      </c>
      <c r="Q178" s="3">
        <f t="shared" si="7"/>
        <v>18</v>
      </c>
      <c r="R178" s="3">
        <f t="shared" si="8"/>
        <v>-432</v>
      </c>
    </row>
    <row r="179" spans="1:18" ht="13.5" customHeight="1">
      <c r="A179" s="127" t="s">
        <v>24</v>
      </c>
      <c r="B179" s="83" t="s">
        <v>7</v>
      </c>
      <c r="C179" s="82"/>
      <c r="D179" s="4">
        <v>23</v>
      </c>
      <c r="E179" s="4"/>
      <c r="F179" s="77"/>
      <c r="G179" s="3">
        <v>148</v>
      </c>
      <c r="L179" s="61" t="s">
        <v>24</v>
      </c>
      <c r="M179" s="63">
        <v>5</v>
      </c>
      <c r="N179" s="63"/>
      <c r="P179" s="3">
        <f t="shared" si="6"/>
        <v>0</v>
      </c>
      <c r="Q179" s="3">
        <f t="shared" si="7"/>
      </c>
      <c r="R179" s="3">
        <f t="shared" si="8"/>
        <v>0</v>
      </c>
    </row>
    <row r="180" spans="1:18" ht="13.5" customHeight="1">
      <c r="A180" s="127" t="s">
        <v>24</v>
      </c>
      <c r="B180" s="83" t="s">
        <v>8</v>
      </c>
      <c r="C180" s="82"/>
      <c r="D180" s="4">
        <v>27</v>
      </c>
      <c r="E180" s="4"/>
      <c r="F180" s="77">
        <v>18</v>
      </c>
      <c r="G180" s="3">
        <v>149</v>
      </c>
      <c r="L180" s="61" t="s">
        <v>24</v>
      </c>
      <c r="M180" s="63">
        <v>6</v>
      </c>
      <c r="N180" s="63"/>
      <c r="P180" s="3">
        <f t="shared" si="6"/>
        <v>18</v>
      </c>
      <c r="Q180" s="3">
        <f t="shared" si="7"/>
        <v>18</v>
      </c>
      <c r="R180" s="3">
        <f t="shared" si="8"/>
        <v>0</v>
      </c>
    </row>
    <row r="181" spans="1:18" ht="13.5" customHeight="1">
      <c r="A181" s="127" t="s">
        <v>24</v>
      </c>
      <c r="B181" s="83" t="s">
        <v>9</v>
      </c>
      <c r="C181" s="82"/>
      <c r="D181" s="4"/>
      <c r="E181" s="4"/>
      <c r="F181" s="77">
        <v>6</v>
      </c>
      <c r="G181" s="3">
        <v>150</v>
      </c>
      <c r="L181" s="61" t="s">
        <v>24</v>
      </c>
      <c r="M181" s="63">
        <v>7</v>
      </c>
      <c r="N181" s="63"/>
      <c r="P181" s="3">
        <f t="shared" si="6"/>
        <v>6</v>
      </c>
      <c r="Q181" s="3">
        <f t="shared" si="7"/>
        <v>6</v>
      </c>
      <c r="R181" s="3">
        <f t="shared" si="8"/>
        <v>0</v>
      </c>
    </row>
    <row r="182" spans="1:18" ht="13.5" customHeight="1">
      <c r="A182" s="127" t="s">
        <v>24</v>
      </c>
      <c r="B182" s="83" t="s">
        <v>109</v>
      </c>
      <c r="C182" s="82" t="s">
        <v>4</v>
      </c>
      <c r="D182" s="4"/>
      <c r="E182" s="4">
        <v>330</v>
      </c>
      <c r="F182" s="77">
        <v>37</v>
      </c>
      <c r="G182" s="3">
        <v>151</v>
      </c>
      <c r="L182" s="61" t="s">
        <v>24</v>
      </c>
      <c r="M182" s="63">
        <v>8</v>
      </c>
      <c r="N182" s="63">
        <v>37</v>
      </c>
      <c r="O182" s="3">
        <v>0</v>
      </c>
      <c r="P182" s="3">
        <f t="shared" si="6"/>
        <v>37</v>
      </c>
      <c r="Q182" s="3">
        <f t="shared" si="7"/>
        <v>37</v>
      </c>
      <c r="R182" s="3">
        <f t="shared" si="8"/>
        <v>120</v>
      </c>
    </row>
    <row r="183" spans="1:18" ht="13.5" customHeight="1">
      <c r="A183" s="127" t="s">
        <v>24</v>
      </c>
      <c r="B183" s="83" t="s">
        <v>109</v>
      </c>
      <c r="C183" s="82" t="s">
        <v>5</v>
      </c>
      <c r="D183" s="4"/>
      <c r="E183" s="4">
        <v>70</v>
      </c>
      <c r="F183" s="77">
        <v>1</v>
      </c>
      <c r="G183" s="3">
        <v>152</v>
      </c>
      <c r="L183" s="61" t="s">
        <v>24</v>
      </c>
      <c r="M183" s="63">
        <v>9</v>
      </c>
      <c r="N183" s="63">
        <v>1</v>
      </c>
      <c r="O183" s="3">
        <v>0</v>
      </c>
      <c r="P183" s="3">
        <f t="shared" si="6"/>
        <v>1</v>
      </c>
      <c r="Q183" s="3">
        <f t="shared" si="7"/>
        <v>1</v>
      </c>
      <c r="R183" s="3">
        <f t="shared" si="8"/>
        <v>288</v>
      </c>
    </row>
    <row r="184" spans="1:18" ht="13.5" customHeight="1">
      <c r="A184" s="127" t="s">
        <v>24</v>
      </c>
      <c r="B184" s="83" t="s">
        <v>110</v>
      </c>
      <c r="C184" s="82" t="s">
        <v>4</v>
      </c>
      <c r="D184" s="4">
        <v>299</v>
      </c>
      <c r="E184" s="4">
        <v>50</v>
      </c>
      <c r="F184" s="77">
        <v>341</v>
      </c>
      <c r="G184" s="3">
        <v>153</v>
      </c>
      <c r="L184" s="61" t="s">
        <v>24</v>
      </c>
      <c r="M184" s="63">
        <v>10</v>
      </c>
      <c r="N184" s="63">
        <v>341</v>
      </c>
      <c r="O184" s="3">
        <v>0</v>
      </c>
      <c r="P184" s="3">
        <f t="shared" si="6"/>
        <v>341</v>
      </c>
      <c r="Q184" s="3">
        <f t="shared" si="7"/>
        <v>341</v>
      </c>
      <c r="R184" s="3">
        <f t="shared" si="8"/>
        <v>360</v>
      </c>
    </row>
    <row r="185" spans="1:18" ht="13.5" customHeight="1">
      <c r="A185" s="127" t="s">
        <v>24</v>
      </c>
      <c r="B185" s="83" t="s">
        <v>110</v>
      </c>
      <c r="C185" s="82" t="s">
        <v>5</v>
      </c>
      <c r="D185" s="4">
        <v>60</v>
      </c>
      <c r="E185" s="4">
        <v>20</v>
      </c>
      <c r="F185" s="77">
        <v>86</v>
      </c>
      <c r="G185" s="3">
        <v>154</v>
      </c>
      <c r="L185" s="61" t="s">
        <v>24</v>
      </c>
      <c r="M185" s="63">
        <v>11</v>
      </c>
      <c r="N185" s="63">
        <v>86</v>
      </c>
      <c r="O185" s="3">
        <v>0</v>
      </c>
      <c r="P185" s="3">
        <f t="shared" si="6"/>
        <v>86</v>
      </c>
      <c r="Q185" s="3">
        <f t="shared" si="7"/>
        <v>86</v>
      </c>
      <c r="R185" s="3">
        <f t="shared" si="8"/>
        <v>240</v>
      </c>
    </row>
    <row r="186" spans="1:18" ht="13.5" customHeight="1">
      <c r="A186" s="127" t="s">
        <v>24</v>
      </c>
      <c r="B186" s="83" t="s">
        <v>111</v>
      </c>
      <c r="C186" s="82" t="s">
        <v>4</v>
      </c>
      <c r="D186" s="4"/>
      <c r="E186" s="4">
        <v>75</v>
      </c>
      <c r="F186" s="77">
        <v>46</v>
      </c>
      <c r="G186" s="3">
        <v>155</v>
      </c>
      <c r="J186" s="66">
        <v>46</v>
      </c>
      <c r="K186" s="66">
        <v>21</v>
      </c>
      <c r="L186" s="61" t="s">
        <v>24</v>
      </c>
      <c r="M186" s="63">
        <v>12</v>
      </c>
      <c r="N186" s="63">
        <v>0</v>
      </c>
      <c r="O186" s="3">
        <v>0</v>
      </c>
      <c r="P186" s="3">
        <f t="shared" si="6"/>
        <v>46</v>
      </c>
      <c r="Q186" s="3">
        <f t="shared" si="7"/>
        <v>46</v>
      </c>
      <c r="R186" s="3">
        <f t="shared" si="8"/>
        <v>0</v>
      </c>
    </row>
    <row r="187" spans="1:18" ht="13.5" customHeight="1">
      <c r="A187" s="128" t="s">
        <v>24</v>
      </c>
      <c r="B187" s="83" t="s">
        <v>111</v>
      </c>
      <c r="C187" s="82" t="s">
        <v>5</v>
      </c>
      <c r="D187" s="4"/>
      <c r="E187" s="4">
        <v>45</v>
      </c>
      <c r="F187" s="77">
        <v>21</v>
      </c>
      <c r="G187" s="3">
        <v>156</v>
      </c>
      <c r="H187" s="66">
        <f>F175+F177+F182+F184</f>
        <v>603</v>
      </c>
      <c r="I187" s="68">
        <f>F176+F178+F183+F185</f>
        <v>138</v>
      </c>
      <c r="J187" s="66">
        <v>601</v>
      </c>
      <c r="K187" s="66">
        <v>138</v>
      </c>
      <c r="L187" s="61" t="s">
        <v>24</v>
      </c>
      <c r="M187" s="63">
        <v>13</v>
      </c>
      <c r="N187" s="63">
        <v>0</v>
      </c>
      <c r="O187" s="3">
        <v>0</v>
      </c>
      <c r="P187" s="3">
        <f t="shared" si="6"/>
        <v>21</v>
      </c>
      <c r="Q187" s="3">
        <f t="shared" si="7"/>
        <v>21</v>
      </c>
      <c r="R187" s="3">
        <f t="shared" si="8"/>
        <v>0</v>
      </c>
    </row>
    <row r="188" spans="1:18" ht="13.5" customHeight="1" hidden="1">
      <c r="A188" s="126" t="s">
        <v>25</v>
      </c>
      <c r="B188" s="80" t="s">
        <v>107</v>
      </c>
      <c r="C188" s="81" t="s">
        <v>4</v>
      </c>
      <c r="D188" s="4">
        <v>566</v>
      </c>
      <c r="E188" s="4">
        <v>257</v>
      </c>
      <c r="F188" s="77">
        <v>309</v>
      </c>
      <c r="G188" s="3">
        <v>157</v>
      </c>
      <c r="L188" s="61">
        <v>309</v>
      </c>
      <c r="M188" s="63">
        <v>180</v>
      </c>
      <c r="N188" s="63">
        <v>309</v>
      </c>
      <c r="O188" s="3">
        <v>124</v>
      </c>
      <c r="P188" s="3">
        <f t="shared" si="6"/>
        <v>309</v>
      </c>
      <c r="Q188" s="3">
        <f t="shared" si="7"/>
        <v>309</v>
      </c>
      <c r="R188" s="3">
        <f t="shared" si="8"/>
        <v>147794799600</v>
      </c>
    </row>
    <row r="189" spans="1:18" ht="13.5" customHeight="1" hidden="1">
      <c r="A189" s="127" t="s">
        <v>25</v>
      </c>
      <c r="B189" s="80" t="s">
        <v>107</v>
      </c>
      <c r="C189" s="82" t="s">
        <v>5</v>
      </c>
      <c r="D189" s="4">
        <v>55</v>
      </c>
      <c r="E189" s="4">
        <v>8</v>
      </c>
      <c r="F189" s="77">
        <v>3</v>
      </c>
      <c r="G189" s="3">
        <v>158</v>
      </c>
      <c r="L189" s="61">
        <v>3</v>
      </c>
      <c r="M189" s="63">
        <v>2</v>
      </c>
      <c r="N189" s="63">
        <v>3</v>
      </c>
      <c r="O189" s="3">
        <v>0</v>
      </c>
      <c r="P189" s="3">
        <f t="shared" si="6"/>
        <v>3</v>
      </c>
      <c r="Q189" s="3">
        <f t="shared" si="7"/>
        <v>3</v>
      </c>
      <c r="R189" s="3">
        <f t="shared" si="8"/>
        <v>-6600</v>
      </c>
    </row>
    <row r="190" spans="1:18" ht="13.5" customHeight="1" hidden="1">
      <c r="A190" s="127" t="s">
        <v>25</v>
      </c>
      <c r="B190" s="80" t="s">
        <v>108</v>
      </c>
      <c r="C190" s="82" t="s">
        <v>4</v>
      </c>
      <c r="D190" s="4">
        <v>529</v>
      </c>
      <c r="E190" s="4">
        <v>300</v>
      </c>
      <c r="F190" s="77">
        <v>333</v>
      </c>
      <c r="G190" s="3">
        <v>159</v>
      </c>
      <c r="L190" s="61">
        <v>333</v>
      </c>
      <c r="M190" s="63">
        <v>250</v>
      </c>
      <c r="N190" s="63">
        <v>333</v>
      </c>
      <c r="O190" s="3">
        <v>69</v>
      </c>
      <c r="P190" s="3">
        <f t="shared" si="6"/>
        <v>333</v>
      </c>
      <c r="Q190" s="3">
        <f t="shared" si="7"/>
        <v>333</v>
      </c>
      <c r="R190" s="3">
        <f t="shared" si="8"/>
        <v>819384015240</v>
      </c>
    </row>
    <row r="191" spans="1:18" ht="13.5" customHeight="1" hidden="1">
      <c r="A191" s="127" t="s">
        <v>25</v>
      </c>
      <c r="B191" s="80" t="s">
        <v>108</v>
      </c>
      <c r="C191" s="82" t="s">
        <v>5</v>
      </c>
      <c r="D191" s="4"/>
      <c r="E191" s="4"/>
      <c r="F191" s="77"/>
      <c r="G191" s="3">
        <v>160</v>
      </c>
      <c r="L191" s="61">
        <v>0</v>
      </c>
      <c r="M191" s="63">
        <v>0</v>
      </c>
      <c r="N191" s="63">
        <v>0</v>
      </c>
      <c r="O191" s="3">
        <v>0</v>
      </c>
      <c r="P191" s="3">
        <f t="shared" si="6"/>
        <v>0</v>
      </c>
      <c r="Q191" s="3">
        <f t="shared" si="7"/>
      </c>
      <c r="R191" s="3">
        <f t="shared" si="8"/>
        <v>-32760</v>
      </c>
    </row>
    <row r="192" spans="1:18" ht="13.5" customHeight="1" hidden="1">
      <c r="A192" s="127" t="s">
        <v>25</v>
      </c>
      <c r="B192" s="83" t="s">
        <v>7</v>
      </c>
      <c r="C192" s="82"/>
      <c r="D192" s="4"/>
      <c r="E192" s="4"/>
      <c r="F192" s="77"/>
      <c r="G192" s="3">
        <v>161</v>
      </c>
      <c r="L192" s="61">
        <v>0</v>
      </c>
      <c r="M192" s="63">
        <v>0</v>
      </c>
      <c r="N192" s="63"/>
      <c r="P192" s="3">
        <f t="shared" si="6"/>
        <v>0</v>
      </c>
      <c r="Q192" s="3">
        <f t="shared" si="7"/>
      </c>
      <c r="R192" s="3">
        <f t="shared" si="8"/>
        <v>-32760</v>
      </c>
    </row>
    <row r="193" spans="1:18" ht="13.5" customHeight="1" hidden="1">
      <c r="A193" s="127" t="s">
        <v>25</v>
      </c>
      <c r="B193" s="83" t="s">
        <v>8</v>
      </c>
      <c r="C193" s="82"/>
      <c r="D193" s="4">
        <v>105</v>
      </c>
      <c r="E193" s="4">
        <v>67</v>
      </c>
      <c r="F193" s="77">
        <v>67</v>
      </c>
      <c r="G193" s="3">
        <v>162</v>
      </c>
      <c r="L193" s="61">
        <v>67</v>
      </c>
      <c r="M193" s="63">
        <v>0</v>
      </c>
      <c r="N193" s="63"/>
      <c r="P193" s="3">
        <f t="shared" si="6"/>
        <v>0</v>
      </c>
      <c r="Q193" s="3">
        <f t="shared" si="7"/>
      </c>
      <c r="R193" s="3">
        <f t="shared" si="8"/>
        <v>-32760</v>
      </c>
    </row>
    <row r="194" spans="1:18" ht="13.5" customHeight="1" hidden="1">
      <c r="A194" s="127" t="s">
        <v>25</v>
      </c>
      <c r="B194" s="83" t="s">
        <v>9</v>
      </c>
      <c r="C194" s="82"/>
      <c r="D194" s="4">
        <v>9</v>
      </c>
      <c r="E194" s="4"/>
      <c r="F194" s="77">
        <v>19</v>
      </c>
      <c r="G194" s="3">
        <v>163</v>
      </c>
      <c r="L194" s="61">
        <v>19</v>
      </c>
      <c r="M194" s="63">
        <v>11</v>
      </c>
      <c r="N194" s="63"/>
      <c r="P194" s="3">
        <f t="shared" si="6"/>
        <v>0</v>
      </c>
      <c r="Q194" s="3">
        <f t="shared" si="7"/>
      </c>
      <c r="R194" s="3">
        <f t="shared" si="8"/>
        <v>240</v>
      </c>
    </row>
    <row r="195" spans="1:18" ht="13.5" customHeight="1" hidden="1">
      <c r="A195" s="127" t="s">
        <v>25</v>
      </c>
      <c r="B195" s="83" t="s">
        <v>109</v>
      </c>
      <c r="C195" s="82" t="s">
        <v>4</v>
      </c>
      <c r="D195" s="4"/>
      <c r="E195" s="4">
        <v>270</v>
      </c>
      <c r="F195" s="77">
        <v>217</v>
      </c>
      <c r="G195" s="3">
        <v>164</v>
      </c>
      <c r="L195" s="61">
        <v>217</v>
      </c>
      <c r="M195" s="63">
        <v>370</v>
      </c>
      <c r="N195" s="63">
        <v>217</v>
      </c>
      <c r="O195" s="3">
        <v>0</v>
      </c>
      <c r="P195" s="3">
        <f t="shared" si="6"/>
        <v>217</v>
      </c>
      <c r="Q195" s="3">
        <f t="shared" si="7"/>
        <v>217</v>
      </c>
      <c r="R195" s="3">
        <f t="shared" si="8"/>
        <v>6163850773080</v>
      </c>
    </row>
    <row r="196" spans="1:18" ht="13.5" customHeight="1" hidden="1">
      <c r="A196" s="127" t="s">
        <v>25</v>
      </c>
      <c r="B196" s="83" t="s">
        <v>109</v>
      </c>
      <c r="C196" s="82" t="s">
        <v>5</v>
      </c>
      <c r="D196" s="4"/>
      <c r="E196" s="4">
        <v>52</v>
      </c>
      <c r="F196" s="77"/>
      <c r="G196" s="3">
        <v>165</v>
      </c>
      <c r="L196" s="61">
        <v>0</v>
      </c>
      <c r="M196" s="63">
        <v>0</v>
      </c>
      <c r="N196" s="63">
        <v>0</v>
      </c>
      <c r="O196" s="3">
        <v>0</v>
      </c>
      <c r="P196" s="3">
        <f t="shared" si="6"/>
        <v>0</v>
      </c>
      <c r="Q196" s="3">
        <f t="shared" si="7"/>
      </c>
      <c r="R196" s="3">
        <f t="shared" si="8"/>
        <v>-32760</v>
      </c>
    </row>
    <row r="197" spans="1:18" ht="13.5" customHeight="1" hidden="1">
      <c r="A197" s="127" t="s">
        <v>25</v>
      </c>
      <c r="B197" s="83" t="s">
        <v>110</v>
      </c>
      <c r="C197" s="82" t="s">
        <v>4</v>
      </c>
      <c r="D197" s="4"/>
      <c r="E197" s="4">
        <v>230</v>
      </c>
      <c r="F197" s="77">
        <v>239</v>
      </c>
      <c r="G197" s="3">
        <v>166</v>
      </c>
      <c r="L197" s="61">
        <v>239</v>
      </c>
      <c r="M197" s="63">
        <v>420</v>
      </c>
      <c r="N197" s="63">
        <v>239</v>
      </c>
      <c r="O197" s="3">
        <v>0</v>
      </c>
      <c r="P197" s="3">
        <f t="shared" si="6"/>
        <v>239</v>
      </c>
      <c r="Q197" s="3">
        <f t="shared" si="7"/>
        <v>239</v>
      </c>
      <c r="R197" s="3">
        <f t="shared" si="8"/>
        <v>11782923601680</v>
      </c>
    </row>
    <row r="198" spans="1:18" ht="13.5" customHeight="1" hidden="1">
      <c r="A198" s="127" t="s">
        <v>25</v>
      </c>
      <c r="B198" s="83" t="s">
        <v>110</v>
      </c>
      <c r="C198" s="82" t="s">
        <v>5</v>
      </c>
      <c r="D198" s="4"/>
      <c r="E198" s="4">
        <v>0</v>
      </c>
      <c r="F198" s="77">
        <v>44</v>
      </c>
      <c r="G198" s="3">
        <v>167</v>
      </c>
      <c r="L198" s="61">
        <v>44</v>
      </c>
      <c r="M198" s="63">
        <v>44</v>
      </c>
      <c r="N198" s="63">
        <v>44</v>
      </c>
      <c r="O198" s="3">
        <v>0</v>
      </c>
      <c r="P198" s="3">
        <f aca="true" t="shared" si="9" ref="P198:P264">IF(R198=0,F198,N198)</f>
        <v>44</v>
      </c>
      <c r="Q198" s="3">
        <f t="shared" si="7"/>
        <v>44</v>
      </c>
      <c r="R198" s="3">
        <f t="shared" si="8"/>
        <v>54395328</v>
      </c>
    </row>
    <row r="199" spans="1:18" ht="13.5" customHeight="1" hidden="1">
      <c r="A199" s="127" t="s">
        <v>25</v>
      </c>
      <c r="B199" s="83" t="s">
        <v>111</v>
      </c>
      <c r="C199" s="82" t="s">
        <v>4</v>
      </c>
      <c r="D199" s="4"/>
      <c r="E199" s="4">
        <v>0</v>
      </c>
      <c r="F199" s="77"/>
      <c r="G199" s="3">
        <v>168</v>
      </c>
      <c r="L199" s="61">
        <v>0</v>
      </c>
      <c r="M199" s="63">
        <v>0</v>
      </c>
      <c r="N199" s="63">
        <v>0</v>
      </c>
      <c r="O199" s="3">
        <v>0</v>
      </c>
      <c r="P199" s="3">
        <f t="shared" si="9"/>
        <v>0</v>
      </c>
      <c r="Q199" s="3">
        <f aca="true" t="shared" si="10" ref="Q199:Q262">IF(P199=0,"",P199)</f>
      </c>
      <c r="R199" s="3">
        <f aca="true" t="shared" si="11" ref="R199:R262">(M199-5)*(M199-6)*(M199-7)*(M199-12)*(M199-13)</f>
        <v>-32760</v>
      </c>
    </row>
    <row r="200" spans="1:18" ht="13.5" customHeight="1" hidden="1">
      <c r="A200" s="128" t="s">
        <v>25</v>
      </c>
      <c r="B200" s="83" t="s">
        <v>111</v>
      </c>
      <c r="C200" s="82" t="s">
        <v>5</v>
      </c>
      <c r="D200" s="4"/>
      <c r="E200" s="4">
        <v>0</v>
      </c>
      <c r="F200" s="77"/>
      <c r="G200" s="3">
        <v>169</v>
      </c>
      <c r="H200" s="66">
        <f>F188+F190+F195+F197</f>
        <v>1098</v>
      </c>
      <c r="I200" s="66">
        <f>F189+F191+F196+F198</f>
        <v>47</v>
      </c>
      <c r="J200" s="66">
        <v>1088</v>
      </c>
      <c r="K200" s="66">
        <v>42</v>
      </c>
      <c r="L200" s="61">
        <v>0</v>
      </c>
      <c r="M200" s="63">
        <v>0</v>
      </c>
      <c r="N200" s="63">
        <v>0</v>
      </c>
      <c r="O200" s="3">
        <v>0</v>
      </c>
      <c r="P200" s="3">
        <f t="shared" si="9"/>
        <v>0</v>
      </c>
      <c r="Q200" s="3">
        <f t="shared" si="10"/>
      </c>
      <c r="R200" s="3">
        <f t="shared" si="11"/>
        <v>-32760</v>
      </c>
    </row>
    <row r="201" spans="1:18" ht="13.5" customHeight="1" hidden="1">
      <c r="A201" s="126" t="s">
        <v>26</v>
      </c>
      <c r="B201" s="80" t="s">
        <v>107</v>
      </c>
      <c r="C201" s="81" t="s">
        <v>4</v>
      </c>
      <c r="D201" s="4"/>
      <c r="E201" s="4"/>
      <c r="F201" s="77"/>
      <c r="G201" s="3">
        <v>170</v>
      </c>
      <c r="L201" s="61">
        <v>0</v>
      </c>
      <c r="M201" s="63">
        <v>0</v>
      </c>
      <c r="N201" s="63">
        <v>0</v>
      </c>
      <c r="O201" s="3">
        <v>0</v>
      </c>
      <c r="P201" s="3">
        <f t="shared" si="9"/>
        <v>0</v>
      </c>
      <c r="Q201" s="3">
        <f t="shared" si="10"/>
      </c>
      <c r="R201" s="3">
        <f t="shared" si="11"/>
        <v>-32760</v>
      </c>
    </row>
    <row r="202" spans="1:18" ht="13.5" customHeight="1" hidden="1">
      <c r="A202" s="127" t="s">
        <v>26</v>
      </c>
      <c r="B202" s="80" t="s">
        <v>107</v>
      </c>
      <c r="C202" s="82" t="s">
        <v>5</v>
      </c>
      <c r="D202" s="4"/>
      <c r="E202" s="4"/>
      <c r="F202" s="77"/>
      <c r="G202" s="3">
        <v>171</v>
      </c>
      <c r="L202" s="61">
        <v>0</v>
      </c>
      <c r="M202" s="63">
        <v>0</v>
      </c>
      <c r="N202" s="63">
        <v>0</v>
      </c>
      <c r="O202" s="3">
        <v>0</v>
      </c>
      <c r="P202" s="3">
        <f t="shared" si="9"/>
        <v>0</v>
      </c>
      <c r="Q202" s="3">
        <f t="shared" si="10"/>
      </c>
      <c r="R202" s="3">
        <f t="shared" si="11"/>
        <v>-32760</v>
      </c>
    </row>
    <row r="203" spans="1:18" ht="13.5" customHeight="1" hidden="1">
      <c r="A203" s="127" t="s">
        <v>26</v>
      </c>
      <c r="B203" s="80" t="s">
        <v>108</v>
      </c>
      <c r="C203" s="82" t="s">
        <v>4</v>
      </c>
      <c r="D203" s="4">
        <v>129</v>
      </c>
      <c r="E203" s="4">
        <v>60</v>
      </c>
      <c r="F203" s="77">
        <v>65</v>
      </c>
      <c r="G203" s="3">
        <v>172</v>
      </c>
      <c r="L203" s="61">
        <v>65</v>
      </c>
      <c r="M203" s="63">
        <v>45</v>
      </c>
      <c r="N203" s="63">
        <v>65</v>
      </c>
      <c r="O203" s="3">
        <v>13</v>
      </c>
      <c r="P203" s="3">
        <f t="shared" si="9"/>
        <v>65</v>
      </c>
      <c r="Q203" s="3">
        <f t="shared" si="10"/>
        <v>65</v>
      </c>
      <c r="R203" s="3">
        <f t="shared" si="11"/>
        <v>62599680</v>
      </c>
    </row>
    <row r="204" spans="1:18" ht="13.5" customHeight="1" hidden="1">
      <c r="A204" s="127" t="s">
        <v>26</v>
      </c>
      <c r="B204" s="80" t="s">
        <v>108</v>
      </c>
      <c r="C204" s="82" t="s">
        <v>5</v>
      </c>
      <c r="D204" s="4"/>
      <c r="E204" s="4"/>
      <c r="F204" s="77"/>
      <c r="G204" s="3">
        <v>173</v>
      </c>
      <c r="L204" s="61">
        <v>0</v>
      </c>
      <c r="M204" s="63">
        <v>0</v>
      </c>
      <c r="N204" s="63">
        <v>0</v>
      </c>
      <c r="O204" s="3">
        <v>0</v>
      </c>
      <c r="P204" s="3">
        <f t="shared" si="9"/>
        <v>0</v>
      </c>
      <c r="Q204" s="3">
        <f t="shared" si="10"/>
      </c>
      <c r="R204" s="3">
        <f t="shared" si="11"/>
        <v>-32760</v>
      </c>
    </row>
    <row r="205" spans="1:18" ht="13.5" customHeight="1" hidden="1">
      <c r="A205" s="127" t="s">
        <v>26</v>
      </c>
      <c r="B205" s="83" t="s">
        <v>7</v>
      </c>
      <c r="C205" s="82"/>
      <c r="D205" s="4"/>
      <c r="E205" s="4"/>
      <c r="F205" s="77"/>
      <c r="G205" s="3">
        <v>174</v>
      </c>
      <c r="L205" s="61">
        <v>0</v>
      </c>
      <c r="M205" s="63">
        <v>0</v>
      </c>
      <c r="N205" s="63"/>
      <c r="P205" s="3">
        <f t="shared" si="9"/>
        <v>0</v>
      </c>
      <c r="Q205" s="3">
        <f t="shared" si="10"/>
      </c>
      <c r="R205" s="3">
        <f t="shared" si="11"/>
        <v>-32760</v>
      </c>
    </row>
    <row r="206" spans="1:18" ht="13.5" customHeight="1" hidden="1">
      <c r="A206" s="127" t="s">
        <v>26</v>
      </c>
      <c r="B206" s="83" t="s">
        <v>8</v>
      </c>
      <c r="C206" s="82"/>
      <c r="D206" s="4"/>
      <c r="E206" s="4"/>
      <c r="F206" s="77"/>
      <c r="G206" s="3">
        <v>175</v>
      </c>
      <c r="L206" s="61">
        <v>0</v>
      </c>
      <c r="M206" s="63">
        <v>0</v>
      </c>
      <c r="N206" s="63"/>
      <c r="P206" s="3">
        <f t="shared" si="9"/>
        <v>0</v>
      </c>
      <c r="Q206" s="3">
        <f t="shared" si="10"/>
      </c>
      <c r="R206" s="3">
        <f t="shared" si="11"/>
        <v>-32760</v>
      </c>
    </row>
    <row r="207" spans="1:18" ht="13.5" customHeight="1" hidden="1">
      <c r="A207" s="127" t="s">
        <v>26</v>
      </c>
      <c r="B207" s="83" t="s">
        <v>9</v>
      </c>
      <c r="C207" s="82"/>
      <c r="D207" s="4"/>
      <c r="E207" s="4"/>
      <c r="F207" s="77"/>
      <c r="G207" s="3">
        <v>176</v>
      </c>
      <c r="L207" s="61">
        <v>0</v>
      </c>
      <c r="M207" s="63">
        <v>0</v>
      </c>
      <c r="N207" s="63"/>
      <c r="P207" s="3">
        <f t="shared" si="9"/>
        <v>0</v>
      </c>
      <c r="Q207" s="3">
        <f t="shared" si="10"/>
      </c>
      <c r="R207" s="3">
        <f t="shared" si="11"/>
        <v>-32760</v>
      </c>
    </row>
    <row r="208" spans="1:18" ht="13.5" customHeight="1" hidden="1">
      <c r="A208" s="127" t="s">
        <v>26</v>
      </c>
      <c r="B208" s="83" t="s">
        <v>109</v>
      </c>
      <c r="C208" s="82" t="s">
        <v>4</v>
      </c>
      <c r="D208" s="4"/>
      <c r="E208" s="4"/>
      <c r="F208" s="77">
        <v>51</v>
      </c>
      <c r="G208" s="3">
        <v>177</v>
      </c>
      <c r="L208" s="61">
        <v>51</v>
      </c>
      <c r="M208" s="63">
        <v>80</v>
      </c>
      <c r="N208" s="63">
        <v>51</v>
      </c>
      <c r="O208" s="3">
        <v>0</v>
      </c>
      <c r="P208" s="3">
        <f t="shared" si="9"/>
        <v>51</v>
      </c>
      <c r="Q208" s="3">
        <f t="shared" si="10"/>
        <v>51</v>
      </c>
      <c r="R208" s="3">
        <f t="shared" si="11"/>
        <v>1845863400</v>
      </c>
    </row>
    <row r="209" spans="1:18" ht="13.5" customHeight="1" hidden="1">
      <c r="A209" s="127" t="s">
        <v>26</v>
      </c>
      <c r="B209" s="83" t="s">
        <v>109</v>
      </c>
      <c r="C209" s="82" t="s">
        <v>5</v>
      </c>
      <c r="D209" s="4"/>
      <c r="E209" s="4"/>
      <c r="F209" s="77"/>
      <c r="G209" s="3">
        <v>178</v>
      </c>
      <c r="L209" s="61">
        <v>0</v>
      </c>
      <c r="M209" s="63">
        <v>0</v>
      </c>
      <c r="N209" s="63">
        <v>0</v>
      </c>
      <c r="O209" s="3">
        <v>0</v>
      </c>
      <c r="P209" s="3">
        <f t="shared" si="9"/>
        <v>0</v>
      </c>
      <c r="Q209" s="3">
        <f t="shared" si="10"/>
      </c>
      <c r="R209" s="3">
        <f t="shared" si="11"/>
        <v>-32760</v>
      </c>
    </row>
    <row r="210" spans="1:18" ht="13.5" customHeight="1" hidden="1">
      <c r="A210" s="127" t="s">
        <v>26</v>
      </c>
      <c r="B210" s="83" t="s">
        <v>110</v>
      </c>
      <c r="C210" s="82" t="s">
        <v>4</v>
      </c>
      <c r="D210" s="4"/>
      <c r="E210" s="4">
        <v>69</v>
      </c>
      <c r="F210" s="77"/>
      <c r="G210" s="3">
        <v>179</v>
      </c>
      <c r="L210" s="61">
        <v>0</v>
      </c>
      <c r="M210" s="63">
        <v>0</v>
      </c>
      <c r="N210" s="63">
        <v>0</v>
      </c>
      <c r="O210" s="3">
        <v>0</v>
      </c>
      <c r="P210" s="3">
        <f t="shared" si="9"/>
        <v>0</v>
      </c>
      <c r="Q210" s="3">
        <f t="shared" si="10"/>
      </c>
      <c r="R210" s="3">
        <f t="shared" si="11"/>
        <v>-32760</v>
      </c>
    </row>
    <row r="211" spans="1:18" ht="13.5" customHeight="1" hidden="1">
      <c r="A211" s="127" t="s">
        <v>26</v>
      </c>
      <c r="B211" s="83" t="s">
        <v>110</v>
      </c>
      <c r="C211" s="82" t="s">
        <v>5</v>
      </c>
      <c r="D211" s="4"/>
      <c r="E211" s="4"/>
      <c r="F211" s="77"/>
      <c r="G211" s="3">
        <v>180</v>
      </c>
      <c r="L211" s="61">
        <v>0</v>
      </c>
      <c r="M211" s="63">
        <v>0</v>
      </c>
      <c r="N211" s="63">
        <v>0</v>
      </c>
      <c r="O211" s="3">
        <v>0</v>
      </c>
      <c r="P211" s="3">
        <f t="shared" si="9"/>
        <v>0</v>
      </c>
      <c r="Q211" s="3">
        <f t="shared" si="10"/>
      </c>
      <c r="R211" s="3">
        <f t="shared" si="11"/>
        <v>-32760</v>
      </c>
    </row>
    <row r="212" spans="1:18" ht="13.5" customHeight="1" hidden="1">
      <c r="A212" s="127" t="s">
        <v>26</v>
      </c>
      <c r="B212" s="83" t="s">
        <v>111</v>
      </c>
      <c r="C212" s="82" t="s">
        <v>4</v>
      </c>
      <c r="D212" s="4"/>
      <c r="E212" s="4"/>
      <c r="F212" s="77"/>
      <c r="G212" s="3">
        <v>181</v>
      </c>
      <c r="L212" s="61">
        <v>0</v>
      </c>
      <c r="M212" s="63">
        <v>0</v>
      </c>
      <c r="N212" s="63">
        <v>0</v>
      </c>
      <c r="O212" s="3">
        <v>0</v>
      </c>
      <c r="P212" s="3">
        <f t="shared" si="9"/>
        <v>0</v>
      </c>
      <c r="Q212" s="3">
        <f t="shared" si="10"/>
      </c>
      <c r="R212" s="3">
        <f t="shared" si="11"/>
        <v>-32760</v>
      </c>
    </row>
    <row r="213" spans="1:18" ht="13.5" customHeight="1" hidden="1">
      <c r="A213" s="128" t="s">
        <v>26</v>
      </c>
      <c r="B213" s="83" t="s">
        <v>111</v>
      </c>
      <c r="C213" s="82" t="s">
        <v>5</v>
      </c>
      <c r="D213" s="4"/>
      <c r="E213" s="4"/>
      <c r="F213" s="77"/>
      <c r="G213" s="3">
        <v>182</v>
      </c>
      <c r="H213" s="68">
        <f>F201+F203+F208+F210</f>
        <v>116</v>
      </c>
      <c r="I213" s="66">
        <f>F202+F204+F209+F211</f>
        <v>0</v>
      </c>
      <c r="J213" s="66">
        <v>116</v>
      </c>
      <c r="K213" s="66">
        <v>0</v>
      </c>
      <c r="L213" s="61">
        <v>0</v>
      </c>
      <c r="M213" s="63">
        <v>0</v>
      </c>
      <c r="N213" s="63">
        <v>0</v>
      </c>
      <c r="O213" s="3">
        <v>0</v>
      </c>
      <c r="P213" s="3">
        <f t="shared" si="9"/>
        <v>0</v>
      </c>
      <c r="Q213" s="3">
        <f t="shared" si="10"/>
      </c>
      <c r="R213" s="3">
        <f t="shared" si="11"/>
        <v>-32760</v>
      </c>
    </row>
    <row r="214" spans="1:18" ht="13.5" customHeight="1" hidden="1">
      <c r="A214" s="126" t="s">
        <v>27</v>
      </c>
      <c r="B214" s="80" t="s">
        <v>107</v>
      </c>
      <c r="C214" s="81" t="s">
        <v>4</v>
      </c>
      <c r="D214" s="4">
        <v>1038</v>
      </c>
      <c r="E214" s="4">
        <v>650</v>
      </c>
      <c r="F214" s="77">
        <v>533</v>
      </c>
      <c r="G214" s="3">
        <v>209</v>
      </c>
      <c r="L214" s="61" t="s">
        <v>27</v>
      </c>
      <c r="M214" s="63">
        <v>1</v>
      </c>
      <c r="N214" s="63">
        <v>533</v>
      </c>
      <c r="O214" s="3">
        <v>316</v>
      </c>
      <c r="P214" s="3">
        <f t="shared" si="9"/>
        <v>533</v>
      </c>
      <c r="Q214" s="3">
        <f t="shared" si="10"/>
        <v>533</v>
      </c>
      <c r="R214" s="3">
        <f t="shared" si="11"/>
        <v>-15840</v>
      </c>
    </row>
    <row r="215" spans="1:18" ht="13.5" customHeight="1" hidden="1">
      <c r="A215" s="127" t="s">
        <v>27</v>
      </c>
      <c r="B215" s="80" t="s">
        <v>107</v>
      </c>
      <c r="C215" s="82" t="s">
        <v>5</v>
      </c>
      <c r="D215" s="4">
        <v>157</v>
      </c>
      <c r="E215" s="4">
        <v>80</v>
      </c>
      <c r="F215" s="77">
        <v>110</v>
      </c>
      <c r="G215" s="3">
        <v>210</v>
      </c>
      <c r="L215" s="61" t="s">
        <v>27</v>
      </c>
      <c r="M215" s="63">
        <v>2</v>
      </c>
      <c r="N215" s="63">
        <v>115</v>
      </c>
      <c r="O215" s="3">
        <v>5</v>
      </c>
      <c r="P215" s="3">
        <f t="shared" si="9"/>
        <v>115</v>
      </c>
      <c r="Q215" s="3">
        <f t="shared" si="10"/>
        <v>115</v>
      </c>
      <c r="R215" s="3">
        <f t="shared" si="11"/>
        <v>-6600</v>
      </c>
    </row>
    <row r="216" spans="1:18" ht="13.5" customHeight="1" hidden="1">
      <c r="A216" s="127" t="s">
        <v>27</v>
      </c>
      <c r="B216" s="80" t="s">
        <v>108</v>
      </c>
      <c r="C216" s="82" t="s">
        <v>4</v>
      </c>
      <c r="D216" s="4">
        <v>669</v>
      </c>
      <c r="E216" s="4">
        <v>1094</v>
      </c>
      <c r="F216" s="77">
        <v>545</v>
      </c>
      <c r="G216" s="3">
        <v>211</v>
      </c>
      <c r="L216" s="61" t="s">
        <v>27</v>
      </c>
      <c r="M216" s="63">
        <v>3</v>
      </c>
      <c r="N216" s="63">
        <v>545</v>
      </c>
      <c r="O216" s="3">
        <v>100</v>
      </c>
      <c r="P216" s="3">
        <f t="shared" si="9"/>
        <v>545</v>
      </c>
      <c r="Q216" s="3">
        <f t="shared" si="10"/>
        <v>545</v>
      </c>
      <c r="R216" s="3">
        <f t="shared" si="11"/>
        <v>-2160</v>
      </c>
    </row>
    <row r="217" spans="1:18" ht="13.5" customHeight="1" hidden="1">
      <c r="A217" s="127" t="s">
        <v>27</v>
      </c>
      <c r="B217" s="80" t="s">
        <v>108</v>
      </c>
      <c r="C217" s="82" t="s">
        <v>5</v>
      </c>
      <c r="D217" s="4"/>
      <c r="E217" s="4">
        <v>0</v>
      </c>
      <c r="F217" s="77"/>
      <c r="G217" s="3">
        <v>212</v>
      </c>
      <c r="L217" s="61" t="s">
        <v>27</v>
      </c>
      <c r="M217" s="63">
        <v>4</v>
      </c>
      <c r="N217" s="63">
        <v>0</v>
      </c>
      <c r="O217" s="3">
        <v>0</v>
      </c>
      <c r="P217" s="3">
        <f t="shared" si="9"/>
        <v>0</v>
      </c>
      <c r="Q217" s="3">
        <f t="shared" si="10"/>
      </c>
      <c r="R217" s="3">
        <f t="shared" si="11"/>
        <v>-432</v>
      </c>
    </row>
    <row r="218" spans="1:18" ht="13.5" customHeight="1" hidden="1">
      <c r="A218" s="127" t="s">
        <v>27</v>
      </c>
      <c r="B218" s="83" t="s">
        <v>7</v>
      </c>
      <c r="C218" s="82"/>
      <c r="D218" s="4">
        <v>14</v>
      </c>
      <c r="E218" s="4">
        <v>15</v>
      </c>
      <c r="F218" s="77">
        <v>8</v>
      </c>
      <c r="G218" s="3">
        <v>213</v>
      </c>
      <c r="L218" s="61" t="s">
        <v>27</v>
      </c>
      <c r="M218" s="63">
        <v>5</v>
      </c>
      <c r="N218" s="63"/>
      <c r="P218" s="3">
        <f t="shared" si="9"/>
        <v>8</v>
      </c>
      <c r="Q218" s="3">
        <f t="shared" si="10"/>
        <v>8</v>
      </c>
      <c r="R218" s="3">
        <f t="shared" si="11"/>
        <v>0</v>
      </c>
    </row>
    <row r="219" spans="1:18" ht="13.5" customHeight="1" hidden="1">
      <c r="A219" s="127" t="s">
        <v>27</v>
      </c>
      <c r="B219" s="83" t="s">
        <v>8</v>
      </c>
      <c r="C219" s="82"/>
      <c r="D219" s="4">
        <v>78</v>
      </c>
      <c r="E219" s="4">
        <v>40</v>
      </c>
      <c r="F219" s="77">
        <v>27</v>
      </c>
      <c r="G219" s="3">
        <v>214</v>
      </c>
      <c r="L219" s="61" t="s">
        <v>27</v>
      </c>
      <c r="M219" s="63">
        <v>6</v>
      </c>
      <c r="N219" s="63"/>
      <c r="P219" s="3">
        <f t="shared" si="9"/>
        <v>27</v>
      </c>
      <c r="Q219" s="3">
        <f t="shared" si="10"/>
        <v>27</v>
      </c>
      <c r="R219" s="3">
        <f t="shared" si="11"/>
        <v>0</v>
      </c>
    </row>
    <row r="220" spans="1:18" ht="13.5" customHeight="1" hidden="1">
      <c r="A220" s="127" t="s">
        <v>27</v>
      </c>
      <c r="B220" s="83" t="s">
        <v>9</v>
      </c>
      <c r="C220" s="82"/>
      <c r="D220" s="4">
        <v>37</v>
      </c>
      <c r="E220" s="4">
        <v>10</v>
      </c>
      <c r="F220" s="77">
        <v>39</v>
      </c>
      <c r="G220" s="3">
        <v>215</v>
      </c>
      <c r="L220" s="61" t="s">
        <v>27</v>
      </c>
      <c r="M220" s="63">
        <v>7</v>
      </c>
      <c r="N220" s="63"/>
      <c r="P220" s="3">
        <f t="shared" si="9"/>
        <v>39</v>
      </c>
      <c r="Q220" s="3">
        <f t="shared" si="10"/>
        <v>39</v>
      </c>
      <c r="R220" s="3">
        <f t="shared" si="11"/>
        <v>0</v>
      </c>
    </row>
    <row r="221" spans="1:18" ht="13.5" customHeight="1" hidden="1">
      <c r="A221" s="127" t="s">
        <v>27</v>
      </c>
      <c r="B221" s="83" t="s">
        <v>109</v>
      </c>
      <c r="C221" s="82" t="s">
        <v>4</v>
      </c>
      <c r="D221" s="4">
        <v>324</v>
      </c>
      <c r="E221" s="4">
        <v>450</v>
      </c>
      <c r="F221" s="77">
        <v>507</v>
      </c>
      <c r="G221" s="3">
        <v>216</v>
      </c>
      <c r="L221" s="61" t="s">
        <v>27</v>
      </c>
      <c r="M221" s="63">
        <v>8</v>
      </c>
      <c r="N221" s="63">
        <v>507</v>
      </c>
      <c r="O221" s="3">
        <v>0</v>
      </c>
      <c r="P221" s="3">
        <f t="shared" si="9"/>
        <v>507</v>
      </c>
      <c r="Q221" s="3">
        <f t="shared" si="10"/>
        <v>507</v>
      </c>
      <c r="R221" s="3">
        <f t="shared" si="11"/>
        <v>120</v>
      </c>
    </row>
    <row r="222" spans="1:18" ht="13.5" customHeight="1" hidden="1">
      <c r="A222" s="127" t="s">
        <v>27</v>
      </c>
      <c r="B222" s="83" t="s">
        <v>109</v>
      </c>
      <c r="C222" s="82" t="s">
        <v>5</v>
      </c>
      <c r="D222" s="4"/>
      <c r="E222" s="4">
        <v>50</v>
      </c>
      <c r="F222" s="77"/>
      <c r="G222" s="3">
        <v>217</v>
      </c>
      <c r="L222" s="61" t="s">
        <v>27</v>
      </c>
      <c r="M222" s="63">
        <v>9</v>
      </c>
      <c r="N222" s="63">
        <v>0</v>
      </c>
      <c r="O222" s="3">
        <v>0</v>
      </c>
      <c r="P222" s="3">
        <f t="shared" si="9"/>
        <v>0</v>
      </c>
      <c r="Q222" s="3">
        <f t="shared" si="10"/>
      </c>
      <c r="R222" s="3">
        <f t="shared" si="11"/>
        <v>288</v>
      </c>
    </row>
    <row r="223" spans="1:18" ht="13.5" customHeight="1" hidden="1">
      <c r="A223" s="127" t="s">
        <v>27</v>
      </c>
      <c r="B223" s="83" t="s">
        <v>110</v>
      </c>
      <c r="C223" s="82" t="s">
        <v>4</v>
      </c>
      <c r="D223" s="4"/>
      <c r="E223" s="4">
        <v>230</v>
      </c>
      <c r="F223" s="77">
        <v>627</v>
      </c>
      <c r="G223" s="3">
        <v>218</v>
      </c>
      <c r="L223" s="61" t="s">
        <v>27</v>
      </c>
      <c r="M223" s="63">
        <v>10</v>
      </c>
      <c r="N223" s="63">
        <v>627</v>
      </c>
      <c r="O223" s="3">
        <v>0</v>
      </c>
      <c r="P223" s="3">
        <f t="shared" si="9"/>
        <v>627</v>
      </c>
      <c r="Q223" s="3">
        <f t="shared" si="10"/>
        <v>627</v>
      </c>
      <c r="R223" s="3">
        <f t="shared" si="11"/>
        <v>360</v>
      </c>
    </row>
    <row r="224" spans="1:18" ht="13.5" customHeight="1" hidden="1">
      <c r="A224" s="127" t="s">
        <v>27</v>
      </c>
      <c r="B224" s="83" t="s">
        <v>110</v>
      </c>
      <c r="C224" s="82" t="s">
        <v>5</v>
      </c>
      <c r="D224" s="4"/>
      <c r="E224" s="4">
        <v>0</v>
      </c>
      <c r="F224" s="77">
        <v>31</v>
      </c>
      <c r="G224" s="3">
        <v>219</v>
      </c>
      <c r="L224" s="61" t="s">
        <v>27</v>
      </c>
      <c r="M224" s="63">
        <v>11</v>
      </c>
      <c r="N224" s="63">
        <v>31</v>
      </c>
      <c r="O224" s="3">
        <v>0</v>
      </c>
      <c r="P224" s="3">
        <f t="shared" si="9"/>
        <v>31</v>
      </c>
      <c r="Q224" s="3">
        <f t="shared" si="10"/>
        <v>31</v>
      </c>
      <c r="R224" s="3">
        <f t="shared" si="11"/>
        <v>240</v>
      </c>
    </row>
    <row r="225" spans="1:18" ht="13.5" customHeight="1" hidden="1">
      <c r="A225" s="127" t="s">
        <v>27</v>
      </c>
      <c r="B225" s="83" t="s">
        <v>111</v>
      </c>
      <c r="C225" s="82" t="s">
        <v>4</v>
      </c>
      <c r="D225" s="4"/>
      <c r="E225" s="4">
        <v>0</v>
      </c>
      <c r="F225" s="77"/>
      <c r="G225" s="3">
        <v>220</v>
      </c>
      <c r="L225" s="61" t="s">
        <v>27</v>
      </c>
      <c r="M225" s="63">
        <v>12</v>
      </c>
      <c r="N225" s="63">
        <v>0</v>
      </c>
      <c r="O225" s="3">
        <v>0</v>
      </c>
      <c r="P225" s="3">
        <f t="shared" si="9"/>
        <v>0</v>
      </c>
      <c r="Q225" s="3">
        <f t="shared" si="10"/>
      </c>
      <c r="R225" s="3">
        <f t="shared" si="11"/>
        <v>0</v>
      </c>
    </row>
    <row r="226" spans="1:18" ht="13.5" customHeight="1" hidden="1">
      <c r="A226" s="128" t="s">
        <v>27</v>
      </c>
      <c r="B226" s="83" t="s">
        <v>111</v>
      </c>
      <c r="C226" s="82" t="s">
        <v>5</v>
      </c>
      <c r="D226" s="4"/>
      <c r="E226" s="4">
        <v>0</v>
      </c>
      <c r="F226" s="77"/>
      <c r="G226" s="3">
        <v>221</v>
      </c>
      <c r="H226" s="66">
        <f>F214+F216+F221+F223</f>
        <v>2212</v>
      </c>
      <c r="I226" s="66">
        <f>F215+F217+F222+F224</f>
        <v>141</v>
      </c>
      <c r="J226" s="66">
        <v>2210</v>
      </c>
      <c r="K226" s="66">
        <v>141</v>
      </c>
      <c r="L226" s="61" t="s">
        <v>27</v>
      </c>
      <c r="M226" s="63">
        <v>13</v>
      </c>
      <c r="N226" s="63">
        <v>0</v>
      </c>
      <c r="O226" s="3">
        <v>0</v>
      </c>
      <c r="P226" s="3">
        <f t="shared" si="9"/>
        <v>0</v>
      </c>
      <c r="Q226" s="3">
        <f t="shared" si="10"/>
      </c>
      <c r="R226" s="3">
        <f t="shared" si="11"/>
        <v>0</v>
      </c>
    </row>
    <row r="227" spans="1:18" ht="13.5" customHeight="1" hidden="1">
      <c r="A227" s="126" t="s">
        <v>28</v>
      </c>
      <c r="B227" s="80" t="s">
        <v>107</v>
      </c>
      <c r="C227" s="81" t="s">
        <v>4</v>
      </c>
      <c r="D227" s="4"/>
      <c r="E227" s="4">
        <v>0</v>
      </c>
      <c r="F227" s="77"/>
      <c r="G227" s="3">
        <v>183</v>
      </c>
      <c r="L227" s="61" t="s">
        <v>28</v>
      </c>
      <c r="M227" s="63">
        <v>1</v>
      </c>
      <c r="N227" s="63">
        <v>0</v>
      </c>
      <c r="O227" s="3">
        <v>0</v>
      </c>
      <c r="P227" s="3">
        <f t="shared" si="9"/>
        <v>0</v>
      </c>
      <c r="Q227" s="3">
        <f t="shared" si="10"/>
      </c>
      <c r="R227" s="3">
        <f t="shared" si="11"/>
        <v>-15840</v>
      </c>
    </row>
    <row r="228" spans="1:18" ht="13.5" customHeight="1" hidden="1">
      <c r="A228" s="127" t="s">
        <v>28</v>
      </c>
      <c r="B228" s="80" t="s">
        <v>107</v>
      </c>
      <c r="C228" s="82" t="s">
        <v>5</v>
      </c>
      <c r="D228" s="4"/>
      <c r="E228" s="4">
        <v>0</v>
      </c>
      <c r="F228" s="77"/>
      <c r="G228" s="3">
        <v>184</v>
      </c>
      <c r="L228" s="61" t="s">
        <v>28</v>
      </c>
      <c r="M228" s="63">
        <v>2</v>
      </c>
      <c r="N228" s="63">
        <v>0</v>
      </c>
      <c r="O228" s="3">
        <v>0</v>
      </c>
      <c r="P228" s="3">
        <f t="shared" si="9"/>
        <v>0</v>
      </c>
      <c r="Q228" s="3">
        <f t="shared" si="10"/>
      </c>
      <c r="R228" s="3">
        <f t="shared" si="11"/>
        <v>-6600</v>
      </c>
    </row>
    <row r="229" spans="1:18" ht="13.5" customHeight="1" hidden="1">
      <c r="A229" s="127" t="s">
        <v>28</v>
      </c>
      <c r="B229" s="80" t="s">
        <v>108</v>
      </c>
      <c r="C229" s="82" t="s">
        <v>4</v>
      </c>
      <c r="D229" s="4">
        <v>533</v>
      </c>
      <c r="E229" s="4">
        <v>533</v>
      </c>
      <c r="F229" s="77">
        <v>396</v>
      </c>
      <c r="G229" s="3">
        <v>185</v>
      </c>
      <c r="L229" s="61" t="s">
        <v>28</v>
      </c>
      <c r="M229" s="63">
        <v>3</v>
      </c>
      <c r="N229" s="63">
        <v>396</v>
      </c>
      <c r="O229" s="3">
        <v>122</v>
      </c>
      <c r="P229" s="3">
        <f t="shared" si="9"/>
        <v>396</v>
      </c>
      <c r="Q229" s="3">
        <f t="shared" si="10"/>
        <v>396</v>
      </c>
      <c r="R229" s="3">
        <f t="shared" si="11"/>
        <v>-2160</v>
      </c>
    </row>
    <row r="230" spans="1:18" ht="13.5" customHeight="1" hidden="1">
      <c r="A230" s="127" t="s">
        <v>28</v>
      </c>
      <c r="B230" s="80" t="s">
        <v>108</v>
      </c>
      <c r="C230" s="82" t="s">
        <v>5</v>
      </c>
      <c r="D230" s="4">
        <v>409</v>
      </c>
      <c r="E230" s="4">
        <v>409</v>
      </c>
      <c r="F230" s="77">
        <v>195</v>
      </c>
      <c r="G230" s="3">
        <v>186</v>
      </c>
      <c r="L230" s="61" t="s">
        <v>28</v>
      </c>
      <c r="M230" s="63">
        <v>4</v>
      </c>
      <c r="N230" s="63">
        <v>238</v>
      </c>
      <c r="O230" s="3">
        <v>43</v>
      </c>
      <c r="P230" s="3">
        <f t="shared" si="9"/>
        <v>238</v>
      </c>
      <c r="Q230" s="3">
        <f t="shared" si="10"/>
        <v>238</v>
      </c>
      <c r="R230" s="3">
        <f t="shared" si="11"/>
        <v>-432</v>
      </c>
    </row>
    <row r="231" spans="1:18" ht="13.5" customHeight="1" hidden="1">
      <c r="A231" s="127" t="s">
        <v>28</v>
      </c>
      <c r="B231" s="83" t="s">
        <v>7</v>
      </c>
      <c r="C231" s="82"/>
      <c r="D231" s="4">
        <v>36</v>
      </c>
      <c r="E231" s="4">
        <v>0</v>
      </c>
      <c r="F231" s="77"/>
      <c r="G231" s="3">
        <v>187</v>
      </c>
      <c r="L231" s="61" t="s">
        <v>28</v>
      </c>
      <c r="M231" s="63">
        <v>5</v>
      </c>
      <c r="N231" s="63"/>
      <c r="P231" s="3">
        <f t="shared" si="9"/>
        <v>0</v>
      </c>
      <c r="Q231" s="3">
        <f t="shared" si="10"/>
      </c>
      <c r="R231" s="3">
        <f t="shared" si="11"/>
        <v>0</v>
      </c>
    </row>
    <row r="232" spans="1:18" ht="13.5" customHeight="1" hidden="1">
      <c r="A232" s="127" t="s">
        <v>28</v>
      </c>
      <c r="B232" s="83" t="s">
        <v>8</v>
      </c>
      <c r="C232" s="82"/>
      <c r="D232" s="4">
        <v>58</v>
      </c>
      <c r="E232" s="4">
        <v>0</v>
      </c>
      <c r="F232" s="77">
        <v>39</v>
      </c>
      <c r="G232" s="3">
        <v>188</v>
      </c>
      <c r="L232" s="61" t="s">
        <v>28</v>
      </c>
      <c r="M232" s="63">
        <v>6</v>
      </c>
      <c r="N232" s="63"/>
      <c r="P232" s="3">
        <f t="shared" si="9"/>
        <v>39</v>
      </c>
      <c r="Q232" s="3">
        <f t="shared" si="10"/>
        <v>39</v>
      </c>
      <c r="R232" s="3">
        <f t="shared" si="11"/>
        <v>0</v>
      </c>
    </row>
    <row r="233" spans="1:18" ht="13.5" customHeight="1" hidden="1">
      <c r="A233" s="127" t="s">
        <v>28</v>
      </c>
      <c r="B233" s="83" t="s">
        <v>9</v>
      </c>
      <c r="C233" s="82"/>
      <c r="D233" s="4">
        <v>15</v>
      </c>
      <c r="E233" s="4"/>
      <c r="F233" s="77">
        <v>10</v>
      </c>
      <c r="G233" s="3">
        <v>189</v>
      </c>
      <c r="L233" s="61" t="s">
        <v>28</v>
      </c>
      <c r="M233" s="63">
        <v>7</v>
      </c>
      <c r="N233" s="63"/>
      <c r="P233" s="3">
        <f t="shared" si="9"/>
        <v>10</v>
      </c>
      <c r="Q233" s="3">
        <f t="shared" si="10"/>
        <v>10</v>
      </c>
      <c r="R233" s="3">
        <f t="shared" si="11"/>
        <v>0</v>
      </c>
    </row>
    <row r="234" spans="1:18" ht="13.5" customHeight="1" hidden="1">
      <c r="A234" s="127" t="s">
        <v>28</v>
      </c>
      <c r="B234" s="83" t="s">
        <v>109</v>
      </c>
      <c r="C234" s="82" t="s">
        <v>4</v>
      </c>
      <c r="D234" s="4"/>
      <c r="E234" s="4">
        <v>0</v>
      </c>
      <c r="F234" s="77">
        <v>128</v>
      </c>
      <c r="G234" s="3">
        <v>190</v>
      </c>
      <c r="L234" s="61" t="s">
        <v>28</v>
      </c>
      <c r="M234" s="63">
        <v>8</v>
      </c>
      <c r="N234" s="63">
        <v>128</v>
      </c>
      <c r="O234" s="3">
        <v>0</v>
      </c>
      <c r="P234" s="3">
        <f t="shared" si="9"/>
        <v>128</v>
      </c>
      <c r="Q234" s="3">
        <f t="shared" si="10"/>
        <v>128</v>
      </c>
      <c r="R234" s="3">
        <f t="shared" si="11"/>
        <v>120</v>
      </c>
    </row>
    <row r="235" spans="1:18" ht="13.5" customHeight="1" hidden="1">
      <c r="A235" s="127" t="s">
        <v>28</v>
      </c>
      <c r="B235" s="83" t="s">
        <v>109</v>
      </c>
      <c r="C235" s="82" t="s">
        <v>5</v>
      </c>
      <c r="D235" s="4"/>
      <c r="E235" s="4">
        <v>0</v>
      </c>
      <c r="F235" s="77">
        <v>77</v>
      </c>
      <c r="G235" s="3">
        <v>191</v>
      </c>
      <c r="L235" s="61" t="s">
        <v>28</v>
      </c>
      <c r="M235" s="63">
        <v>9</v>
      </c>
      <c r="N235" s="63">
        <v>77</v>
      </c>
      <c r="O235" s="3">
        <v>0</v>
      </c>
      <c r="P235" s="3">
        <f t="shared" si="9"/>
        <v>77</v>
      </c>
      <c r="Q235" s="3">
        <f t="shared" si="10"/>
        <v>77</v>
      </c>
      <c r="R235" s="3">
        <f t="shared" si="11"/>
        <v>288</v>
      </c>
    </row>
    <row r="236" spans="1:18" ht="13.5" customHeight="1" hidden="1">
      <c r="A236" s="127" t="s">
        <v>28</v>
      </c>
      <c r="B236" s="83" t="s">
        <v>110</v>
      </c>
      <c r="C236" s="82" t="s">
        <v>4</v>
      </c>
      <c r="D236" s="4"/>
      <c r="E236" s="4">
        <v>120</v>
      </c>
      <c r="F236" s="77"/>
      <c r="G236" s="3">
        <v>192</v>
      </c>
      <c r="L236" s="61" t="s">
        <v>28</v>
      </c>
      <c r="M236" s="63">
        <v>10</v>
      </c>
      <c r="N236" s="63">
        <v>0</v>
      </c>
      <c r="O236" s="3">
        <v>0</v>
      </c>
      <c r="P236" s="3">
        <f t="shared" si="9"/>
        <v>0</v>
      </c>
      <c r="Q236" s="3">
        <f t="shared" si="10"/>
      </c>
      <c r="R236" s="3">
        <f t="shared" si="11"/>
        <v>360</v>
      </c>
    </row>
    <row r="237" spans="1:18" ht="13.5" customHeight="1" hidden="1">
      <c r="A237" s="127" t="s">
        <v>28</v>
      </c>
      <c r="B237" s="83" t="s">
        <v>110</v>
      </c>
      <c r="C237" s="82" t="s">
        <v>5</v>
      </c>
      <c r="D237" s="4"/>
      <c r="E237" s="4">
        <v>0</v>
      </c>
      <c r="F237" s="77"/>
      <c r="G237" s="3">
        <v>193</v>
      </c>
      <c r="L237" s="61" t="s">
        <v>28</v>
      </c>
      <c r="M237" s="63">
        <v>11</v>
      </c>
      <c r="N237" s="63">
        <v>0</v>
      </c>
      <c r="O237" s="3">
        <v>0</v>
      </c>
      <c r="P237" s="3">
        <f t="shared" si="9"/>
        <v>0</v>
      </c>
      <c r="Q237" s="3">
        <f t="shared" si="10"/>
      </c>
      <c r="R237" s="3">
        <f t="shared" si="11"/>
        <v>240</v>
      </c>
    </row>
    <row r="238" spans="1:18" ht="13.5" customHeight="1" hidden="1">
      <c r="A238" s="127" t="s">
        <v>28</v>
      </c>
      <c r="B238" s="83" t="s">
        <v>111</v>
      </c>
      <c r="C238" s="82" t="s">
        <v>4</v>
      </c>
      <c r="D238" s="4"/>
      <c r="E238" s="4">
        <v>0</v>
      </c>
      <c r="F238" s="77"/>
      <c r="G238" s="3">
        <v>194</v>
      </c>
      <c r="K238" s="66">
        <v>32</v>
      </c>
      <c r="L238" s="61" t="s">
        <v>28</v>
      </c>
      <c r="M238" s="63">
        <v>12</v>
      </c>
      <c r="N238" s="63">
        <v>0</v>
      </c>
      <c r="O238" s="3">
        <v>0</v>
      </c>
      <c r="P238" s="3">
        <f t="shared" si="9"/>
        <v>0</v>
      </c>
      <c r="Q238" s="3">
        <f t="shared" si="10"/>
      </c>
      <c r="R238" s="3">
        <f t="shared" si="11"/>
        <v>0</v>
      </c>
    </row>
    <row r="239" spans="1:18" ht="13.5" customHeight="1" hidden="1">
      <c r="A239" s="128" t="s">
        <v>28</v>
      </c>
      <c r="B239" s="83" t="s">
        <v>111</v>
      </c>
      <c r="C239" s="82" t="s">
        <v>5</v>
      </c>
      <c r="D239" s="4"/>
      <c r="E239" s="4">
        <v>0</v>
      </c>
      <c r="F239" s="77">
        <v>32</v>
      </c>
      <c r="G239" s="3">
        <v>195</v>
      </c>
      <c r="H239" s="66">
        <f>F227+F229+F234+F236</f>
        <v>524</v>
      </c>
      <c r="I239" s="66">
        <f>F228+F230+F235+F237</f>
        <v>272</v>
      </c>
      <c r="J239" s="66">
        <v>524</v>
      </c>
      <c r="K239" s="66">
        <v>272</v>
      </c>
      <c r="L239" s="61" t="s">
        <v>28</v>
      </c>
      <c r="M239" s="63">
        <v>13</v>
      </c>
      <c r="N239" s="63">
        <v>0</v>
      </c>
      <c r="O239" s="3">
        <v>0</v>
      </c>
      <c r="P239" s="3">
        <f t="shared" si="9"/>
        <v>32</v>
      </c>
      <c r="Q239" s="3">
        <f t="shared" si="10"/>
        <v>32</v>
      </c>
      <c r="R239" s="3">
        <f t="shared" si="11"/>
        <v>0</v>
      </c>
    </row>
    <row r="240" spans="1:18" ht="13.5" customHeight="1" hidden="1">
      <c r="A240" s="126" t="s">
        <v>29</v>
      </c>
      <c r="B240" s="80" t="s">
        <v>107</v>
      </c>
      <c r="C240" s="81" t="s">
        <v>4</v>
      </c>
      <c r="D240" s="4">
        <v>137</v>
      </c>
      <c r="E240" s="4"/>
      <c r="F240" s="77">
        <v>83</v>
      </c>
      <c r="G240" s="3">
        <v>196</v>
      </c>
      <c r="L240" s="61" t="s">
        <v>29</v>
      </c>
      <c r="M240" s="63">
        <v>1</v>
      </c>
      <c r="N240" s="63">
        <v>83</v>
      </c>
      <c r="O240" s="3">
        <v>62</v>
      </c>
      <c r="P240" s="3">
        <f t="shared" si="9"/>
        <v>83</v>
      </c>
      <c r="Q240" s="3">
        <f t="shared" si="10"/>
        <v>83</v>
      </c>
      <c r="R240" s="3">
        <f t="shared" si="11"/>
        <v>-15840</v>
      </c>
    </row>
    <row r="241" spans="1:18" ht="13.5" customHeight="1" hidden="1">
      <c r="A241" s="127" t="s">
        <v>29</v>
      </c>
      <c r="B241" s="80" t="s">
        <v>107</v>
      </c>
      <c r="C241" s="82" t="s">
        <v>5</v>
      </c>
      <c r="D241" s="4">
        <v>68</v>
      </c>
      <c r="E241" s="4"/>
      <c r="F241" s="77">
        <v>41</v>
      </c>
      <c r="G241" s="3">
        <v>197</v>
      </c>
      <c r="L241" s="61" t="s">
        <v>29</v>
      </c>
      <c r="M241" s="63">
        <v>2</v>
      </c>
      <c r="N241" s="63">
        <v>41</v>
      </c>
      <c r="O241" s="3">
        <v>0</v>
      </c>
      <c r="P241" s="3">
        <f t="shared" si="9"/>
        <v>41</v>
      </c>
      <c r="Q241" s="3">
        <f t="shared" si="10"/>
        <v>41</v>
      </c>
      <c r="R241" s="3">
        <f t="shared" si="11"/>
        <v>-6600</v>
      </c>
    </row>
    <row r="242" spans="1:18" ht="13.5" customHeight="1" hidden="1">
      <c r="A242" s="127" t="s">
        <v>29</v>
      </c>
      <c r="B242" s="80" t="s">
        <v>108</v>
      </c>
      <c r="C242" s="82" t="s">
        <v>4</v>
      </c>
      <c r="D242" s="4">
        <v>699</v>
      </c>
      <c r="E242" s="4"/>
      <c r="F242" s="77">
        <v>401</v>
      </c>
      <c r="G242" s="3">
        <v>198</v>
      </c>
      <c r="L242" s="61" t="s">
        <v>29</v>
      </c>
      <c r="M242" s="63">
        <v>3</v>
      </c>
      <c r="N242" s="63">
        <v>401</v>
      </c>
      <c r="O242" s="3">
        <v>237</v>
      </c>
      <c r="P242" s="3">
        <f t="shared" si="9"/>
        <v>401</v>
      </c>
      <c r="Q242" s="3">
        <f t="shared" si="10"/>
        <v>401</v>
      </c>
      <c r="R242" s="3">
        <f t="shared" si="11"/>
        <v>-2160</v>
      </c>
    </row>
    <row r="243" spans="1:18" ht="13.5" customHeight="1" hidden="1">
      <c r="A243" s="127" t="s">
        <v>29</v>
      </c>
      <c r="B243" s="80" t="s">
        <v>108</v>
      </c>
      <c r="C243" s="82" t="s">
        <v>5</v>
      </c>
      <c r="D243" s="4">
        <v>81</v>
      </c>
      <c r="E243" s="4"/>
      <c r="F243" s="77">
        <v>10</v>
      </c>
      <c r="G243" s="3">
        <v>199</v>
      </c>
      <c r="L243" s="61" t="s">
        <v>29</v>
      </c>
      <c r="M243" s="63">
        <v>4</v>
      </c>
      <c r="N243" s="63">
        <v>10</v>
      </c>
      <c r="O243" s="3">
        <v>0</v>
      </c>
      <c r="P243" s="3">
        <f t="shared" si="9"/>
        <v>10</v>
      </c>
      <c r="Q243" s="3">
        <f t="shared" si="10"/>
        <v>10</v>
      </c>
      <c r="R243" s="3">
        <f t="shared" si="11"/>
        <v>-432</v>
      </c>
    </row>
    <row r="244" spans="1:18" ht="13.5" customHeight="1" hidden="1">
      <c r="A244" s="127" t="s">
        <v>29</v>
      </c>
      <c r="B244" s="83" t="s">
        <v>7</v>
      </c>
      <c r="C244" s="82"/>
      <c r="D244" s="4"/>
      <c r="E244" s="4"/>
      <c r="F244" s="77"/>
      <c r="G244" s="3">
        <v>200</v>
      </c>
      <c r="L244" s="61" t="s">
        <v>29</v>
      </c>
      <c r="M244" s="63">
        <v>5</v>
      </c>
      <c r="N244" s="63"/>
      <c r="P244" s="3">
        <f t="shared" si="9"/>
        <v>0</v>
      </c>
      <c r="Q244" s="3">
        <f t="shared" si="10"/>
      </c>
      <c r="R244" s="3">
        <f t="shared" si="11"/>
        <v>0</v>
      </c>
    </row>
    <row r="245" spans="1:18" ht="13.5" customHeight="1" hidden="1">
      <c r="A245" s="127" t="s">
        <v>29</v>
      </c>
      <c r="B245" s="83" t="s">
        <v>8</v>
      </c>
      <c r="C245" s="82"/>
      <c r="D245" s="4">
        <v>29</v>
      </c>
      <c r="E245" s="4">
        <v>17</v>
      </c>
      <c r="F245" s="77"/>
      <c r="G245" s="3">
        <v>201</v>
      </c>
      <c r="L245" s="61" t="s">
        <v>29</v>
      </c>
      <c r="M245" s="63">
        <v>6</v>
      </c>
      <c r="N245" s="63"/>
      <c r="P245" s="3">
        <f t="shared" si="9"/>
        <v>0</v>
      </c>
      <c r="Q245" s="3">
        <f t="shared" si="10"/>
      </c>
      <c r="R245" s="3">
        <f t="shared" si="11"/>
        <v>0</v>
      </c>
    </row>
    <row r="246" spans="1:18" ht="13.5" customHeight="1" hidden="1">
      <c r="A246" s="127" t="s">
        <v>29</v>
      </c>
      <c r="B246" s="83" t="s">
        <v>9</v>
      </c>
      <c r="C246" s="82"/>
      <c r="D246" s="4">
        <v>16</v>
      </c>
      <c r="E246" s="4">
        <v>21</v>
      </c>
      <c r="F246" s="77"/>
      <c r="G246" s="3">
        <v>202</v>
      </c>
      <c r="L246" s="61" t="s">
        <v>29</v>
      </c>
      <c r="M246" s="63">
        <v>7</v>
      </c>
      <c r="N246" s="63"/>
      <c r="P246" s="3">
        <f t="shared" si="9"/>
        <v>0</v>
      </c>
      <c r="Q246" s="3">
        <f t="shared" si="10"/>
      </c>
      <c r="R246" s="3">
        <f t="shared" si="11"/>
        <v>0</v>
      </c>
    </row>
    <row r="247" spans="1:18" ht="13.5" customHeight="1" hidden="1">
      <c r="A247" s="127" t="s">
        <v>29</v>
      </c>
      <c r="B247" s="83" t="s">
        <v>109</v>
      </c>
      <c r="C247" s="82" t="s">
        <v>4</v>
      </c>
      <c r="D247" s="4"/>
      <c r="E247" s="4"/>
      <c r="F247" s="77">
        <v>216</v>
      </c>
      <c r="G247" s="3">
        <v>203</v>
      </c>
      <c r="L247" s="61" t="s">
        <v>29</v>
      </c>
      <c r="M247" s="63">
        <v>8</v>
      </c>
      <c r="N247" s="63">
        <v>216</v>
      </c>
      <c r="O247" s="3">
        <v>0</v>
      </c>
      <c r="P247" s="3">
        <f t="shared" si="9"/>
        <v>216</v>
      </c>
      <c r="Q247" s="3">
        <f t="shared" si="10"/>
        <v>216</v>
      </c>
      <c r="R247" s="3">
        <f t="shared" si="11"/>
        <v>120</v>
      </c>
    </row>
    <row r="248" spans="1:18" ht="13.5" customHeight="1" hidden="1">
      <c r="A248" s="127" t="s">
        <v>29</v>
      </c>
      <c r="B248" s="83" t="s">
        <v>109</v>
      </c>
      <c r="C248" s="82" t="s">
        <v>5</v>
      </c>
      <c r="D248" s="4"/>
      <c r="E248" s="4"/>
      <c r="F248" s="77">
        <v>54</v>
      </c>
      <c r="G248" s="3">
        <v>204</v>
      </c>
      <c r="L248" s="61" t="s">
        <v>29</v>
      </c>
      <c r="M248" s="63">
        <v>9</v>
      </c>
      <c r="N248" s="63">
        <v>54</v>
      </c>
      <c r="O248" s="3">
        <v>0</v>
      </c>
      <c r="P248" s="3">
        <f t="shared" si="9"/>
        <v>54</v>
      </c>
      <c r="Q248" s="3">
        <f t="shared" si="10"/>
        <v>54</v>
      </c>
      <c r="R248" s="3">
        <f t="shared" si="11"/>
        <v>288</v>
      </c>
    </row>
    <row r="249" spans="1:18" ht="13.5" customHeight="1" hidden="1">
      <c r="A249" s="127" t="s">
        <v>29</v>
      </c>
      <c r="B249" s="83" t="s">
        <v>110</v>
      </c>
      <c r="C249" s="82" t="s">
        <v>4</v>
      </c>
      <c r="D249" s="4"/>
      <c r="E249" s="4">
        <v>160</v>
      </c>
      <c r="F249" s="77"/>
      <c r="G249" s="3">
        <v>205</v>
      </c>
      <c r="L249" s="61" t="s">
        <v>29</v>
      </c>
      <c r="M249" s="63">
        <v>10</v>
      </c>
      <c r="N249" s="63">
        <v>0</v>
      </c>
      <c r="O249" s="3">
        <v>0</v>
      </c>
      <c r="P249" s="3">
        <f t="shared" si="9"/>
        <v>0</v>
      </c>
      <c r="Q249" s="3">
        <f t="shared" si="10"/>
      </c>
      <c r="R249" s="3">
        <f t="shared" si="11"/>
        <v>360</v>
      </c>
    </row>
    <row r="250" spans="1:18" ht="13.5" customHeight="1" hidden="1">
      <c r="A250" s="127" t="s">
        <v>29</v>
      </c>
      <c r="B250" s="83" t="s">
        <v>110</v>
      </c>
      <c r="C250" s="82" t="s">
        <v>5</v>
      </c>
      <c r="D250" s="4"/>
      <c r="E250" s="4">
        <v>190</v>
      </c>
      <c r="F250" s="77"/>
      <c r="G250" s="3">
        <v>206</v>
      </c>
      <c r="L250" s="61" t="s">
        <v>29</v>
      </c>
      <c r="M250" s="63">
        <v>11</v>
      </c>
      <c r="N250" s="63">
        <v>0</v>
      </c>
      <c r="O250" s="3">
        <v>0</v>
      </c>
      <c r="P250" s="3">
        <f t="shared" si="9"/>
        <v>0</v>
      </c>
      <c r="Q250" s="3">
        <f t="shared" si="10"/>
      </c>
      <c r="R250" s="3">
        <f t="shared" si="11"/>
        <v>240</v>
      </c>
    </row>
    <row r="251" spans="1:18" ht="13.5" customHeight="1" hidden="1">
      <c r="A251" s="127" t="s">
        <v>29</v>
      </c>
      <c r="B251" s="83" t="s">
        <v>111</v>
      </c>
      <c r="C251" s="82" t="s">
        <v>4</v>
      </c>
      <c r="D251" s="4"/>
      <c r="E251" s="4"/>
      <c r="F251" s="77"/>
      <c r="G251" s="3">
        <v>207</v>
      </c>
      <c r="L251" s="61" t="s">
        <v>29</v>
      </c>
      <c r="M251" s="63">
        <v>12</v>
      </c>
      <c r="N251" s="63">
        <v>0</v>
      </c>
      <c r="O251" s="3">
        <v>0</v>
      </c>
      <c r="P251" s="3">
        <f t="shared" si="9"/>
        <v>0</v>
      </c>
      <c r="Q251" s="3">
        <f t="shared" si="10"/>
      </c>
      <c r="R251" s="3">
        <f t="shared" si="11"/>
        <v>0</v>
      </c>
    </row>
    <row r="252" spans="1:18" ht="13.5" customHeight="1" hidden="1">
      <c r="A252" s="128" t="s">
        <v>29</v>
      </c>
      <c r="B252" s="83" t="s">
        <v>111</v>
      </c>
      <c r="C252" s="82" t="s">
        <v>5</v>
      </c>
      <c r="D252" s="4"/>
      <c r="E252" s="4"/>
      <c r="F252" s="77"/>
      <c r="G252" s="3">
        <v>208</v>
      </c>
      <c r="H252" s="66">
        <f>F240+F242+F247+F249</f>
        <v>700</v>
      </c>
      <c r="I252" s="66">
        <f>F241+F243+F248+F250</f>
        <v>105</v>
      </c>
      <c r="J252" s="66">
        <v>700</v>
      </c>
      <c r="K252" s="66">
        <v>105</v>
      </c>
      <c r="L252" s="61" t="s">
        <v>29</v>
      </c>
      <c r="M252" s="63">
        <v>13</v>
      </c>
      <c r="N252" s="63">
        <v>0</v>
      </c>
      <c r="O252" s="3">
        <v>0</v>
      </c>
      <c r="P252" s="3">
        <f t="shared" si="9"/>
        <v>0</v>
      </c>
      <c r="Q252" s="3">
        <f t="shared" si="10"/>
      </c>
      <c r="R252" s="3">
        <f t="shared" si="11"/>
        <v>0</v>
      </c>
    </row>
    <row r="253" spans="1:18" ht="13.5" customHeight="1" hidden="1">
      <c r="A253" s="126" t="s">
        <v>30</v>
      </c>
      <c r="B253" s="80" t="s">
        <v>107</v>
      </c>
      <c r="C253" s="81" t="s">
        <v>4</v>
      </c>
      <c r="D253" s="4"/>
      <c r="E253" s="4"/>
      <c r="F253" s="77"/>
      <c r="G253" s="3">
        <v>222</v>
      </c>
      <c r="L253" s="43"/>
      <c r="M253" s="43"/>
      <c r="N253" s="57"/>
      <c r="O253" s="3">
        <v>0</v>
      </c>
      <c r="P253" s="3">
        <f t="shared" si="9"/>
        <v>0</v>
      </c>
      <c r="Q253" s="3">
        <f t="shared" si="10"/>
      </c>
      <c r="R253" s="3">
        <f t="shared" si="11"/>
        <v>-32760</v>
      </c>
    </row>
    <row r="254" spans="1:18" ht="13.5" customHeight="1" hidden="1">
      <c r="A254" s="127" t="s">
        <v>30</v>
      </c>
      <c r="B254" s="80" t="s">
        <v>107</v>
      </c>
      <c r="C254" s="82" t="s">
        <v>5</v>
      </c>
      <c r="D254" s="4"/>
      <c r="E254" s="4"/>
      <c r="F254" s="77"/>
      <c r="G254" s="3">
        <v>223</v>
      </c>
      <c r="L254" s="43">
        <v>43</v>
      </c>
      <c r="M254" s="43"/>
      <c r="N254" s="57"/>
      <c r="O254" s="3">
        <v>36</v>
      </c>
      <c r="P254" s="3">
        <f t="shared" si="9"/>
        <v>0</v>
      </c>
      <c r="Q254" s="3">
        <f t="shared" si="10"/>
      </c>
      <c r="R254" s="3">
        <f t="shared" si="11"/>
        <v>-32760</v>
      </c>
    </row>
    <row r="255" spans="1:18" ht="13.5" customHeight="1" hidden="1">
      <c r="A255" s="127" t="s">
        <v>30</v>
      </c>
      <c r="B255" s="80" t="s">
        <v>108</v>
      </c>
      <c r="C255" s="82" t="s">
        <v>4</v>
      </c>
      <c r="D255" s="4"/>
      <c r="E255" s="4"/>
      <c r="F255" s="77"/>
      <c r="G255" s="3">
        <v>224</v>
      </c>
      <c r="L255" s="43">
        <v>24</v>
      </c>
      <c r="M255" s="43"/>
      <c r="N255" s="57"/>
      <c r="O255" s="3">
        <v>23</v>
      </c>
      <c r="P255" s="3">
        <f t="shared" si="9"/>
        <v>0</v>
      </c>
      <c r="Q255" s="3">
        <f t="shared" si="10"/>
      </c>
      <c r="R255" s="3">
        <f t="shared" si="11"/>
        <v>-32760</v>
      </c>
    </row>
    <row r="256" spans="1:18" ht="13.5" customHeight="1" hidden="1">
      <c r="A256" s="127" t="s">
        <v>30</v>
      </c>
      <c r="B256" s="80" t="s">
        <v>108</v>
      </c>
      <c r="C256" s="82" t="s">
        <v>5</v>
      </c>
      <c r="D256" s="4">
        <v>26</v>
      </c>
      <c r="E256" s="4"/>
      <c r="F256" s="77">
        <v>1</v>
      </c>
      <c r="G256" s="3">
        <v>225</v>
      </c>
      <c r="L256" s="43">
        <v>17</v>
      </c>
      <c r="M256" s="43"/>
      <c r="N256" s="57"/>
      <c r="O256" s="3">
        <v>15</v>
      </c>
      <c r="P256" s="3">
        <f t="shared" si="9"/>
        <v>0</v>
      </c>
      <c r="Q256" s="3">
        <f t="shared" si="10"/>
      </c>
      <c r="R256" s="3">
        <f t="shared" si="11"/>
        <v>-32760</v>
      </c>
    </row>
    <row r="257" spans="1:18" ht="13.5" customHeight="1" hidden="1">
      <c r="A257" s="127" t="s">
        <v>30</v>
      </c>
      <c r="B257" s="83" t="s">
        <v>7</v>
      </c>
      <c r="C257" s="82"/>
      <c r="D257" s="4"/>
      <c r="E257" s="4"/>
      <c r="F257" s="77"/>
      <c r="G257" s="3">
        <v>226</v>
      </c>
      <c r="L257" s="43"/>
      <c r="M257" s="43"/>
      <c r="N257" s="57"/>
      <c r="P257" s="3">
        <f t="shared" si="9"/>
        <v>0</v>
      </c>
      <c r="Q257" s="3">
        <f t="shared" si="10"/>
      </c>
      <c r="R257" s="3">
        <f t="shared" si="11"/>
        <v>-32760</v>
      </c>
    </row>
    <row r="258" spans="1:18" ht="13.5" customHeight="1" hidden="1">
      <c r="A258" s="127" t="s">
        <v>30</v>
      </c>
      <c r="B258" s="83" t="s">
        <v>8</v>
      </c>
      <c r="C258" s="82"/>
      <c r="D258" s="4">
        <v>58</v>
      </c>
      <c r="E258" s="4"/>
      <c r="F258" s="77">
        <v>21</v>
      </c>
      <c r="G258" s="3">
        <v>227</v>
      </c>
      <c r="L258" s="43">
        <v>22</v>
      </c>
      <c r="M258" s="43">
        <v>0</v>
      </c>
      <c r="N258" s="57">
        <v>21</v>
      </c>
      <c r="P258" s="3">
        <f t="shared" si="9"/>
        <v>21</v>
      </c>
      <c r="Q258" s="3">
        <f t="shared" si="10"/>
        <v>21</v>
      </c>
      <c r="R258" s="3">
        <f t="shared" si="11"/>
        <v>-32760</v>
      </c>
    </row>
    <row r="259" spans="1:18" ht="13.5" customHeight="1" hidden="1">
      <c r="A259" s="127" t="s">
        <v>30</v>
      </c>
      <c r="B259" s="83" t="s">
        <v>9</v>
      </c>
      <c r="C259" s="82"/>
      <c r="D259" s="4">
        <v>3</v>
      </c>
      <c r="E259" s="4">
        <v>12</v>
      </c>
      <c r="F259" s="77">
        <v>10</v>
      </c>
      <c r="G259" s="3">
        <v>228</v>
      </c>
      <c r="L259" s="43">
        <v>14</v>
      </c>
      <c r="M259" s="43">
        <v>10</v>
      </c>
      <c r="N259" s="57">
        <v>10</v>
      </c>
      <c r="P259" s="3">
        <f t="shared" si="9"/>
        <v>10</v>
      </c>
      <c r="Q259" s="3">
        <f t="shared" si="10"/>
        <v>10</v>
      </c>
      <c r="R259" s="3">
        <f t="shared" si="11"/>
        <v>360</v>
      </c>
    </row>
    <row r="260" spans="1:18" ht="13.5" customHeight="1" hidden="1">
      <c r="A260" s="127" t="s">
        <v>30</v>
      </c>
      <c r="B260" s="83" t="s">
        <v>109</v>
      </c>
      <c r="C260" s="82" t="s">
        <v>4</v>
      </c>
      <c r="D260" s="4">
        <v>662</v>
      </c>
      <c r="E260" s="4">
        <v>636</v>
      </c>
      <c r="F260" s="77">
        <v>742</v>
      </c>
      <c r="G260" s="3">
        <v>229</v>
      </c>
      <c r="L260" s="43">
        <v>915</v>
      </c>
      <c r="M260" s="43">
        <v>987</v>
      </c>
      <c r="N260" s="57">
        <v>743</v>
      </c>
      <c r="O260" s="3">
        <v>172</v>
      </c>
      <c r="P260" s="3">
        <f t="shared" si="9"/>
        <v>743</v>
      </c>
      <c r="Q260" s="3">
        <f t="shared" si="10"/>
        <v>743</v>
      </c>
      <c r="R260" s="3">
        <f t="shared" si="11"/>
        <v>896540975694000</v>
      </c>
    </row>
    <row r="261" spans="1:18" ht="13.5" customHeight="1" hidden="1">
      <c r="A261" s="127" t="s">
        <v>30</v>
      </c>
      <c r="B261" s="83" t="s">
        <v>109</v>
      </c>
      <c r="C261" s="82" t="s">
        <v>5</v>
      </c>
      <c r="D261" s="4">
        <v>109</v>
      </c>
      <c r="E261" s="4">
        <v>500</v>
      </c>
      <c r="F261" s="77">
        <v>104</v>
      </c>
      <c r="G261" s="3">
        <v>230</v>
      </c>
      <c r="L261" s="43">
        <v>126</v>
      </c>
      <c r="M261" s="43">
        <v>124</v>
      </c>
      <c r="N261" s="57">
        <v>106</v>
      </c>
      <c r="O261" s="3">
        <v>21</v>
      </c>
      <c r="P261" s="3">
        <f t="shared" si="9"/>
        <v>106</v>
      </c>
      <c r="Q261" s="3">
        <f t="shared" si="10"/>
        <v>106</v>
      </c>
      <c r="R261" s="3">
        <f t="shared" si="11"/>
        <v>20424706848</v>
      </c>
    </row>
    <row r="262" spans="1:18" ht="13.5" customHeight="1" hidden="1">
      <c r="A262" s="127" t="s">
        <v>30</v>
      </c>
      <c r="B262" s="83" t="s">
        <v>110</v>
      </c>
      <c r="C262" s="82" t="s">
        <v>4</v>
      </c>
      <c r="D262" s="4">
        <v>539</v>
      </c>
      <c r="E262" s="4">
        <v>746</v>
      </c>
      <c r="F262" s="77">
        <v>631</v>
      </c>
      <c r="G262" s="3">
        <v>231</v>
      </c>
      <c r="L262" s="43">
        <v>773</v>
      </c>
      <c r="M262" s="43">
        <v>894</v>
      </c>
      <c r="N262" s="57">
        <v>632</v>
      </c>
      <c r="O262" s="3">
        <v>139</v>
      </c>
      <c r="P262" s="3">
        <f t="shared" si="9"/>
        <v>632</v>
      </c>
      <c r="Q262" s="3">
        <f t="shared" si="10"/>
        <v>632</v>
      </c>
      <c r="R262" s="3">
        <f t="shared" si="11"/>
        <v>544105154467728</v>
      </c>
    </row>
    <row r="263" spans="1:18" ht="13.5" customHeight="1" hidden="1">
      <c r="A263" s="127" t="s">
        <v>30</v>
      </c>
      <c r="B263" s="83" t="s">
        <v>110</v>
      </c>
      <c r="C263" s="82" t="s">
        <v>5</v>
      </c>
      <c r="D263" s="4">
        <v>532</v>
      </c>
      <c r="E263" s="4">
        <v>106</v>
      </c>
      <c r="F263" s="77">
        <v>393</v>
      </c>
      <c r="G263" s="3">
        <v>232</v>
      </c>
      <c r="L263" s="43">
        <v>551</v>
      </c>
      <c r="M263" s="43">
        <v>403</v>
      </c>
      <c r="N263" s="57">
        <v>467</v>
      </c>
      <c r="O263" s="3">
        <v>141</v>
      </c>
      <c r="P263" s="3">
        <f t="shared" si="9"/>
        <v>467</v>
      </c>
      <c r="Q263" s="3">
        <f aca="true" t="shared" si="12" ref="Q263:Q326">IF(P263=0,"",P263)</f>
        <v>467</v>
      </c>
      <c r="R263" s="3">
        <f aca="true" t="shared" si="13" ref="R263:R326">(M263-5)*(M263-6)*(M263-7)*(M263-12)*(M263-13)</f>
        <v>9541356636240</v>
      </c>
    </row>
    <row r="264" spans="1:18" ht="13.5" customHeight="1" hidden="1">
      <c r="A264" s="127" t="s">
        <v>30</v>
      </c>
      <c r="B264" s="83" t="s">
        <v>111</v>
      </c>
      <c r="C264" s="82" t="s">
        <v>4</v>
      </c>
      <c r="D264" s="4">
        <v>139</v>
      </c>
      <c r="E264" s="4"/>
      <c r="F264" s="77">
        <v>329</v>
      </c>
      <c r="G264" s="3">
        <v>233</v>
      </c>
      <c r="J264" s="66">
        <v>329</v>
      </c>
      <c r="K264" s="66">
        <v>86</v>
      </c>
      <c r="L264" s="43">
        <v>333</v>
      </c>
      <c r="M264" s="43">
        <v>394</v>
      </c>
      <c r="N264" s="57">
        <v>315</v>
      </c>
      <c r="O264" s="3">
        <v>0</v>
      </c>
      <c r="P264" s="3">
        <f t="shared" si="9"/>
        <v>315</v>
      </c>
      <c r="Q264" s="3">
        <f t="shared" si="12"/>
        <v>315</v>
      </c>
      <c r="R264" s="3">
        <f t="shared" si="13"/>
        <v>8501207770728</v>
      </c>
    </row>
    <row r="265" spans="1:18" ht="13.5" customHeight="1" hidden="1">
      <c r="A265" s="128" t="s">
        <v>30</v>
      </c>
      <c r="B265" s="83" t="s">
        <v>111</v>
      </c>
      <c r="C265" s="82" t="s">
        <v>5</v>
      </c>
      <c r="D265" s="4">
        <v>76</v>
      </c>
      <c r="E265" s="4"/>
      <c r="F265" s="77">
        <v>86</v>
      </c>
      <c r="G265" s="3">
        <v>234</v>
      </c>
      <c r="H265" s="66">
        <f>F253+F255+F260+F262</f>
        <v>1373</v>
      </c>
      <c r="I265" s="66">
        <f>F254+F256+F261+F263</f>
        <v>498</v>
      </c>
      <c r="J265" s="66">
        <v>1371</v>
      </c>
      <c r="K265" s="66">
        <v>498</v>
      </c>
      <c r="L265" s="43">
        <v>52</v>
      </c>
      <c r="M265" s="43">
        <v>48</v>
      </c>
      <c r="N265" s="57">
        <v>54</v>
      </c>
      <c r="O265" s="3">
        <f>L253+L255+L260+L262</f>
        <v>1712</v>
      </c>
      <c r="P265" s="3">
        <f>L254+L256+L261+L263</f>
        <v>737</v>
      </c>
      <c r="Q265" s="3">
        <f t="shared" si="12"/>
        <v>737</v>
      </c>
      <c r="R265" s="3">
        <f t="shared" si="13"/>
        <v>93297960</v>
      </c>
    </row>
    <row r="266" spans="1:18" ht="13.5" customHeight="1" hidden="1">
      <c r="A266" s="126" t="s">
        <v>31</v>
      </c>
      <c r="B266" s="80" t="s">
        <v>107</v>
      </c>
      <c r="C266" s="81" t="s">
        <v>4</v>
      </c>
      <c r="D266" s="4"/>
      <c r="E266" s="4"/>
      <c r="F266" s="77"/>
      <c r="G266" s="3">
        <v>261</v>
      </c>
      <c r="L266" s="57"/>
      <c r="M266" s="58"/>
      <c r="N266" s="63">
        <v>0</v>
      </c>
      <c r="O266" s="3">
        <v>0</v>
      </c>
      <c r="P266" s="3">
        <f aca="true" t="shared" si="14" ref="P266:P297">IF(R266=0,F266,N266)</f>
        <v>0</v>
      </c>
      <c r="Q266" s="3">
        <f t="shared" si="12"/>
      </c>
      <c r="R266" s="3">
        <f t="shared" si="13"/>
        <v>-32760</v>
      </c>
    </row>
    <row r="267" spans="1:18" ht="13.5" customHeight="1" hidden="1">
      <c r="A267" s="127" t="s">
        <v>31</v>
      </c>
      <c r="B267" s="80" t="s">
        <v>107</v>
      </c>
      <c r="C267" s="82" t="s">
        <v>5</v>
      </c>
      <c r="D267" s="4"/>
      <c r="E267" s="4"/>
      <c r="F267" s="77"/>
      <c r="G267" s="3">
        <v>262</v>
      </c>
      <c r="L267" s="57"/>
      <c r="M267" s="58"/>
      <c r="N267" s="63">
        <v>0</v>
      </c>
      <c r="O267" s="3">
        <v>0</v>
      </c>
      <c r="P267" s="3">
        <f t="shared" si="14"/>
        <v>0</v>
      </c>
      <c r="Q267" s="3">
        <f t="shared" si="12"/>
      </c>
      <c r="R267" s="3">
        <f t="shared" si="13"/>
        <v>-32760</v>
      </c>
    </row>
    <row r="268" spans="1:18" ht="13.5" customHeight="1" hidden="1">
      <c r="A268" s="127" t="s">
        <v>31</v>
      </c>
      <c r="B268" s="80" t="s">
        <v>108</v>
      </c>
      <c r="C268" s="82" t="s">
        <v>4</v>
      </c>
      <c r="D268" s="4">
        <v>1648</v>
      </c>
      <c r="E268" s="4">
        <v>1648</v>
      </c>
      <c r="F268" s="77">
        <v>1327</v>
      </c>
      <c r="G268" s="3">
        <v>263</v>
      </c>
      <c r="L268" s="57">
        <v>1327</v>
      </c>
      <c r="M268" s="58">
        <v>1010</v>
      </c>
      <c r="N268" s="63">
        <v>1327</v>
      </c>
      <c r="O268" s="3">
        <v>324</v>
      </c>
      <c r="P268" s="3">
        <f t="shared" si="14"/>
        <v>1327</v>
      </c>
      <c r="Q268" s="3">
        <f t="shared" si="12"/>
        <v>1327</v>
      </c>
      <c r="R268" s="3">
        <f t="shared" si="13"/>
        <v>1006992896982360</v>
      </c>
    </row>
    <row r="269" spans="1:18" ht="13.5" customHeight="1" hidden="1">
      <c r="A269" s="127" t="s">
        <v>31</v>
      </c>
      <c r="B269" s="80" t="s">
        <v>108</v>
      </c>
      <c r="C269" s="82" t="s">
        <v>5</v>
      </c>
      <c r="D269" s="4"/>
      <c r="E269" s="4"/>
      <c r="F269" s="77"/>
      <c r="G269" s="3">
        <v>264</v>
      </c>
      <c r="L269" s="57"/>
      <c r="M269" s="58"/>
      <c r="N269" s="63">
        <v>0</v>
      </c>
      <c r="O269" s="3">
        <v>0</v>
      </c>
      <c r="P269" s="3">
        <f t="shared" si="14"/>
        <v>0</v>
      </c>
      <c r="Q269" s="3">
        <f t="shared" si="12"/>
      </c>
      <c r="R269" s="3">
        <f t="shared" si="13"/>
        <v>-32760</v>
      </c>
    </row>
    <row r="270" spans="1:18" ht="13.5" customHeight="1" hidden="1">
      <c r="A270" s="127" t="s">
        <v>31</v>
      </c>
      <c r="B270" s="83" t="s">
        <v>7</v>
      </c>
      <c r="C270" s="82"/>
      <c r="D270" s="4"/>
      <c r="E270" s="4"/>
      <c r="F270" s="77"/>
      <c r="G270" s="3">
        <v>265</v>
      </c>
      <c r="L270" s="57"/>
      <c r="M270" s="58"/>
      <c r="N270" s="63"/>
      <c r="P270" s="3">
        <f t="shared" si="14"/>
        <v>0</v>
      </c>
      <c r="Q270" s="3">
        <f t="shared" si="12"/>
      </c>
      <c r="R270" s="3">
        <f t="shared" si="13"/>
        <v>-32760</v>
      </c>
    </row>
    <row r="271" spans="1:18" ht="13.5" customHeight="1" hidden="1">
      <c r="A271" s="127" t="s">
        <v>31</v>
      </c>
      <c r="B271" s="83" t="s">
        <v>8</v>
      </c>
      <c r="C271" s="82"/>
      <c r="D271" s="4"/>
      <c r="E271" s="4"/>
      <c r="F271" s="77"/>
      <c r="G271" s="3">
        <v>266</v>
      </c>
      <c r="L271" s="57"/>
      <c r="M271" s="58"/>
      <c r="N271" s="63"/>
      <c r="P271" s="3">
        <f t="shared" si="14"/>
        <v>0</v>
      </c>
      <c r="Q271" s="3">
        <f t="shared" si="12"/>
      </c>
      <c r="R271" s="3">
        <f t="shared" si="13"/>
        <v>-32760</v>
      </c>
    </row>
    <row r="272" spans="1:18" ht="13.5" customHeight="1" hidden="1">
      <c r="A272" s="127" t="s">
        <v>31</v>
      </c>
      <c r="B272" s="83" t="s">
        <v>9</v>
      </c>
      <c r="C272" s="82"/>
      <c r="D272" s="4"/>
      <c r="E272" s="4"/>
      <c r="F272" s="77"/>
      <c r="G272" s="3">
        <v>267</v>
      </c>
      <c r="L272" s="57"/>
      <c r="M272" s="58"/>
      <c r="N272" s="63"/>
      <c r="P272" s="3">
        <f t="shared" si="14"/>
        <v>0</v>
      </c>
      <c r="Q272" s="3">
        <f t="shared" si="12"/>
      </c>
      <c r="R272" s="3">
        <f t="shared" si="13"/>
        <v>-32760</v>
      </c>
    </row>
    <row r="273" spans="1:18" ht="13.5" customHeight="1" hidden="1">
      <c r="A273" s="127" t="s">
        <v>31</v>
      </c>
      <c r="B273" s="83" t="s">
        <v>109</v>
      </c>
      <c r="C273" s="82" t="s">
        <v>4</v>
      </c>
      <c r="D273" s="4"/>
      <c r="E273" s="4"/>
      <c r="F273" s="77">
        <v>0</v>
      </c>
      <c r="G273" s="3">
        <v>268</v>
      </c>
      <c r="L273" s="57">
        <v>0</v>
      </c>
      <c r="M273" s="58">
        <v>0</v>
      </c>
      <c r="N273" s="63">
        <v>0</v>
      </c>
      <c r="O273" s="3">
        <v>0</v>
      </c>
      <c r="P273" s="3">
        <f t="shared" si="14"/>
        <v>0</v>
      </c>
      <c r="Q273" s="3">
        <v>314</v>
      </c>
      <c r="R273" s="3">
        <f t="shared" si="13"/>
        <v>-32760</v>
      </c>
    </row>
    <row r="274" spans="1:18" ht="13.5" customHeight="1" hidden="1">
      <c r="A274" s="127" t="s">
        <v>31</v>
      </c>
      <c r="B274" s="83" t="s">
        <v>109</v>
      </c>
      <c r="C274" s="82" t="s">
        <v>5</v>
      </c>
      <c r="D274" s="4"/>
      <c r="E274" s="4"/>
      <c r="F274" s="77"/>
      <c r="G274" s="3">
        <v>269</v>
      </c>
      <c r="L274" s="57"/>
      <c r="M274" s="58"/>
      <c r="N274" s="63">
        <v>0</v>
      </c>
      <c r="O274" s="3">
        <v>0</v>
      </c>
      <c r="P274" s="3">
        <f t="shared" si="14"/>
        <v>0</v>
      </c>
      <c r="Q274" s="3">
        <f t="shared" si="12"/>
      </c>
      <c r="R274" s="3">
        <f t="shared" si="13"/>
        <v>-32760</v>
      </c>
    </row>
    <row r="275" spans="1:18" ht="13.5" customHeight="1" hidden="1">
      <c r="A275" s="127" t="s">
        <v>31</v>
      </c>
      <c r="B275" s="83" t="s">
        <v>110</v>
      </c>
      <c r="C275" s="82" t="s">
        <v>4</v>
      </c>
      <c r="D275" s="4"/>
      <c r="E275" s="4"/>
      <c r="F275" s="77"/>
      <c r="G275" s="3">
        <v>270</v>
      </c>
      <c r="L275" s="57"/>
      <c r="M275" s="58"/>
      <c r="N275" s="63">
        <v>0</v>
      </c>
      <c r="O275" s="3">
        <v>0</v>
      </c>
      <c r="P275" s="3">
        <f t="shared" si="14"/>
        <v>0</v>
      </c>
      <c r="Q275" s="3">
        <f t="shared" si="12"/>
      </c>
      <c r="R275" s="3">
        <f t="shared" si="13"/>
        <v>-32760</v>
      </c>
    </row>
    <row r="276" spans="1:18" ht="13.5" customHeight="1" hidden="1">
      <c r="A276" s="127" t="s">
        <v>31</v>
      </c>
      <c r="B276" s="83" t="s">
        <v>110</v>
      </c>
      <c r="C276" s="82" t="s">
        <v>5</v>
      </c>
      <c r="D276" s="4"/>
      <c r="E276" s="4"/>
      <c r="F276" s="77"/>
      <c r="G276" s="3">
        <v>271</v>
      </c>
      <c r="L276" s="57"/>
      <c r="M276" s="58"/>
      <c r="N276" s="63">
        <v>0</v>
      </c>
      <c r="O276" s="3">
        <v>0</v>
      </c>
      <c r="P276" s="3">
        <f t="shared" si="14"/>
        <v>0</v>
      </c>
      <c r="Q276" s="3">
        <f t="shared" si="12"/>
      </c>
      <c r="R276" s="3">
        <f t="shared" si="13"/>
        <v>-32760</v>
      </c>
    </row>
    <row r="277" spans="1:18" ht="13.5" customHeight="1" hidden="1">
      <c r="A277" s="127" t="s">
        <v>31</v>
      </c>
      <c r="B277" s="83" t="s">
        <v>111</v>
      </c>
      <c r="C277" s="82" t="s">
        <v>4</v>
      </c>
      <c r="D277" s="4"/>
      <c r="E277" s="4">
        <v>1650</v>
      </c>
      <c r="F277" s="77">
        <v>314</v>
      </c>
      <c r="G277" s="3">
        <v>272</v>
      </c>
      <c r="L277" s="57">
        <v>314</v>
      </c>
      <c r="M277" s="58">
        <v>700</v>
      </c>
      <c r="N277" s="63">
        <v>314</v>
      </c>
      <c r="O277" s="3">
        <v>0</v>
      </c>
      <c r="P277" s="3">
        <f t="shared" si="14"/>
        <v>314</v>
      </c>
      <c r="Q277" s="3">
        <f t="shared" si="12"/>
        <v>314</v>
      </c>
      <c r="R277" s="3">
        <f t="shared" si="13"/>
        <v>157987484756640</v>
      </c>
    </row>
    <row r="278" spans="1:18" ht="13.5" customHeight="1" hidden="1">
      <c r="A278" s="128" t="s">
        <v>31</v>
      </c>
      <c r="B278" s="83" t="s">
        <v>111</v>
      </c>
      <c r="C278" s="82" t="s">
        <v>5</v>
      </c>
      <c r="D278" s="4"/>
      <c r="E278" s="4"/>
      <c r="F278" s="77"/>
      <c r="G278" s="3">
        <v>273</v>
      </c>
      <c r="H278" s="68">
        <f>F266+F268+F273+F275</f>
        <v>1327</v>
      </c>
      <c r="I278" s="66">
        <f>F267+F269+F274+F276</f>
        <v>0</v>
      </c>
      <c r="K278" s="66">
        <v>1641</v>
      </c>
      <c r="L278" s="57" t="s">
        <v>122</v>
      </c>
      <c r="M278" s="58" t="s">
        <v>122</v>
      </c>
      <c r="N278" s="63">
        <v>0</v>
      </c>
      <c r="O278" s="3">
        <v>0</v>
      </c>
      <c r="P278" s="3" t="e">
        <f t="shared" si="14"/>
        <v>#VALUE!</v>
      </c>
      <c r="Q278" s="3" t="e">
        <f t="shared" si="12"/>
        <v>#VALUE!</v>
      </c>
      <c r="R278" s="3" t="e">
        <f t="shared" si="13"/>
        <v>#VALUE!</v>
      </c>
    </row>
    <row r="279" spans="1:18" ht="13.5" customHeight="1" hidden="1">
      <c r="A279" s="126" t="s">
        <v>32</v>
      </c>
      <c r="B279" s="80" t="s">
        <v>107</v>
      </c>
      <c r="C279" s="81" t="s">
        <v>4</v>
      </c>
      <c r="D279" s="4">
        <v>172</v>
      </c>
      <c r="E279" s="4">
        <v>58</v>
      </c>
      <c r="F279" s="4">
        <v>43</v>
      </c>
      <c r="G279" s="3">
        <v>274</v>
      </c>
      <c r="L279" s="61" t="s">
        <v>32</v>
      </c>
      <c r="M279" s="63">
        <v>1</v>
      </c>
      <c r="N279" s="63">
        <v>43</v>
      </c>
      <c r="O279" s="3">
        <v>101</v>
      </c>
      <c r="P279" s="3">
        <f t="shared" si="14"/>
        <v>43</v>
      </c>
      <c r="Q279" s="3">
        <f t="shared" si="12"/>
        <v>43</v>
      </c>
      <c r="R279" s="3">
        <f t="shared" si="13"/>
        <v>-15840</v>
      </c>
    </row>
    <row r="280" spans="1:18" ht="13.5" customHeight="1" hidden="1">
      <c r="A280" s="127" t="s">
        <v>32</v>
      </c>
      <c r="B280" s="80" t="s">
        <v>107</v>
      </c>
      <c r="C280" s="82" t="s">
        <v>5</v>
      </c>
      <c r="D280" s="4">
        <v>85</v>
      </c>
      <c r="E280" s="4">
        <v>0</v>
      </c>
      <c r="F280" s="4">
        <v>53</v>
      </c>
      <c r="G280" s="3">
        <v>275</v>
      </c>
      <c r="L280" s="61" t="s">
        <v>32</v>
      </c>
      <c r="M280" s="63">
        <v>2</v>
      </c>
      <c r="N280" s="63">
        <v>58</v>
      </c>
      <c r="O280" s="3">
        <v>5</v>
      </c>
      <c r="P280" s="3">
        <f t="shared" si="14"/>
        <v>58</v>
      </c>
      <c r="Q280" s="3">
        <f t="shared" si="12"/>
        <v>58</v>
      </c>
      <c r="R280" s="3">
        <f t="shared" si="13"/>
        <v>-6600</v>
      </c>
    </row>
    <row r="281" spans="1:18" ht="13.5" customHeight="1" hidden="1">
      <c r="A281" s="127" t="s">
        <v>32</v>
      </c>
      <c r="B281" s="80" t="s">
        <v>108</v>
      </c>
      <c r="C281" s="82" t="s">
        <v>4</v>
      </c>
      <c r="D281" s="4">
        <v>359</v>
      </c>
      <c r="E281" s="4">
        <v>124</v>
      </c>
      <c r="F281" s="4">
        <v>167</v>
      </c>
      <c r="G281" s="3">
        <v>276</v>
      </c>
      <c r="L281" s="61" t="s">
        <v>32</v>
      </c>
      <c r="M281" s="63">
        <v>3</v>
      </c>
      <c r="N281" s="63">
        <v>167</v>
      </c>
      <c r="O281" s="3">
        <v>184</v>
      </c>
      <c r="P281" s="3">
        <f t="shared" si="14"/>
        <v>167</v>
      </c>
      <c r="Q281" s="3">
        <f t="shared" si="12"/>
        <v>167</v>
      </c>
      <c r="R281" s="3">
        <f t="shared" si="13"/>
        <v>-2160</v>
      </c>
    </row>
    <row r="282" spans="1:18" ht="13.5" customHeight="1" hidden="1">
      <c r="A282" s="127" t="s">
        <v>32</v>
      </c>
      <c r="B282" s="80" t="s">
        <v>108</v>
      </c>
      <c r="C282" s="82" t="s">
        <v>5</v>
      </c>
      <c r="D282" s="4"/>
      <c r="E282" s="4">
        <v>0</v>
      </c>
      <c r="F282" s="4"/>
      <c r="G282" s="3">
        <v>277</v>
      </c>
      <c r="L282" s="61" t="s">
        <v>32</v>
      </c>
      <c r="M282" s="63">
        <v>4</v>
      </c>
      <c r="N282" s="63">
        <v>0</v>
      </c>
      <c r="O282" s="3">
        <v>0</v>
      </c>
      <c r="P282" s="3">
        <f t="shared" si="14"/>
        <v>0</v>
      </c>
      <c r="Q282" s="3">
        <f t="shared" si="12"/>
      </c>
      <c r="R282" s="3">
        <f t="shared" si="13"/>
        <v>-432</v>
      </c>
    </row>
    <row r="283" spans="1:18" ht="13.5" customHeight="1" hidden="1">
      <c r="A283" s="127" t="s">
        <v>32</v>
      </c>
      <c r="B283" s="83" t="s">
        <v>7</v>
      </c>
      <c r="C283" s="82"/>
      <c r="D283" s="4"/>
      <c r="E283" s="4">
        <v>0</v>
      </c>
      <c r="F283" s="77"/>
      <c r="G283" s="3">
        <v>278</v>
      </c>
      <c r="L283" s="61" t="s">
        <v>32</v>
      </c>
      <c r="M283" s="63">
        <v>5</v>
      </c>
      <c r="N283" s="63"/>
      <c r="P283" s="3">
        <f t="shared" si="14"/>
        <v>0</v>
      </c>
      <c r="Q283" s="3">
        <f t="shared" si="12"/>
      </c>
      <c r="R283" s="3">
        <f t="shared" si="13"/>
        <v>0</v>
      </c>
    </row>
    <row r="284" spans="1:18" ht="13.5" customHeight="1" hidden="1">
      <c r="A284" s="127" t="s">
        <v>32</v>
      </c>
      <c r="B284" s="83" t="s">
        <v>8</v>
      </c>
      <c r="C284" s="82"/>
      <c r="D284" s="4">
        <v>65</v>
      </c>
      <c r="E284" s="4">
        <v>32</v>
      </c>
      <c r="F284" s="77">
        <v>28</v>
      </c>
      <c r="G284" s="3">
        <v>279</v>
      </c>
      <c r="L284" s="61" t="s">
        <v>32</v>
      </c>
      <c r="M284" s="63">
        <v>6</v>
      </c>
      <c r="N284" s="63"/>
      <c r="P284" s="3">
        <f t="shared" si="14"/>
        <v>28</v>
      </c>
      <c r="Q284" s="3">
        <f t="shared" si="12"/>
        <v>28</v>
      </c>
      <c r="R284" s="3">
        <f t="shared" si="13"/>
        <v>0</v>
      </c>
    </row>
    <row r="285" spans="1:18" ht="13.5" customHeight="1" hidden="1">
      <c r="A285" s="127" t="s">
        <v>32</v>
      </c>
      <c r="B285" s="83" t="s">
        <v>9</v>
      </c>
      <c r="C285" s="82"/>
      <c r="D285" s="4">
        <v>30</v>
      </c>
      <c r="E285" s="4">
        <v>13</v>
      </c>
      <c r="F285" s="77">
        <v>54</v>
      </c>
      <c r="G285" s="3">
        <v>280</v>
      </c>
      <c r="L285" s="61" t="s">
        <v>32</v>
      </c>
      <c r="M285" s="63">
        <v>7</v>
      </c>
      <c r="N285" s="63"/>
      <c r="P285" s="3">
        <f t="shared" si="14"/>
        <v>54</v>
      </c>
      <c r="Q285" s="3">
        <f t="shared" si="12"/>
        <v>54</v>
      </c>
      <c r="R285" s="3">
        <f t="shared" si="13"/>
        <v>0</v>
      </c>
    </row>
    <row r="286" spans="1:18" ht="13.5" customHeight="1" hidden="1">
      <c r="A286" s="127" t="s">
        <v>32</v>
      </c>
      <c r="B286" s="83" t="s">
        <v>109</v>
      </c>
      <c r="C286" s="82" t="s">
        <v>4</v>
      </c>
      <c r="D286" s="4">
        <v>363</v>
      </c>
      <c r="E286" s="4">
        <v>384</v>
      </c>
      <c r="F286" s="77">
        <v>440</v>
      </c>
      <c r="G286" s="3">
        <v>281</v>
      </c>
      <c r="L286" s="61" t="s">
        <v>32</v>
      </c>
      <c r="M286" s="63">
        <v>8</v>
      </c>
      <c r="N286" s="63">
        <v>440</v>
      </c>
      <c r="O286" s="3">
        <v>80</v>
      </c>
      <c r="P286" s="3">
        <f t="shared" si="14"/>
        <v>440</v>
      </c>
      <c r="Q286" s="3">
        <f t="shared" si="12"/>
        <v>440</v>
      </c>
      <c r="R286" s="3">
        <f t="shared" si="13"/>
        <v>120</v>
      </c>
    </row>
    <row r="287" spans="1:18" ht="13.5" customHeight="1" hidden="1">
      <c r="A287" s="127" t="s">
        <v>32</v>
      </c>
      <c r="B287" s="83" t="s">
        <v>109</v>
      </c>
      <c r="C287" s="82" t="s">
        <v>5</v>
      </c>
      <c r="D287" s="4">
        <v>64</v>
      </c>
      <c r="E287" s="4">
        <v>152</v>
      </c>
      <c r="F287" s="77">
        <v>25</v>
      </c>
      <c r="G287" s="3">
        <v>282</v>
      </c>
      <c r="L287" s="61" t="s">
        <v>32</v>
      </c>
      <c r="M287" s="63">
        <v>9</v>
      </c>
      <c r="N287" s="63">
        <v>38</v>
      </c>
      <c r="O287" s="3">
        <v>13</v>
      </c>
      <c r="P287" s="3">
        <f t="shared" si="14"/>
        <v>38</v>
      </c>
      <c r="Q287" s="3">
        <f t="shared" si="12"/>
        <v>38</v>
      </c>
      <c r="R287" s="3">
        <f t="shared" si="13"/>
        <v>288</v>
      </c>
    </row>
    <row r="288" spans="1:18" ht="13.5" customHeight="1" hidden="1">
      <c r="A288" s="127" t="s">
        <v>32</v>
      </c>
      <c r="B288" s="83" t="s">
        <v>110</v>
      </c>
      <c r="C288" s="82" t="s">
        <v>4</v>
      </c>
      <c r="D288" s="4">
        <v>324</v>
      </c>
      <c r="E288" s="4">
        <v>518</v>
      </c>
      <c r="F288" s="77">
        <v>402</v>
      </c>
      <c r="G288" s="3">
        <v>283</v>
      </c>
      <c r="L288" s="61" t="s">
        <v>32</v>
      </c>
      <c r="M288" s="63">
        <v>10</v>
      </c>
      <c r="N288" s="63">
        <v>402</v>
      </c>
      <c r="O288" s="3">
        <v>50</v>
      </c>
      <c r="P288" s="3">
        <f t="shared" si="14"/>
        <v>402</v>
      </c>
      <c r="Q288" s="3">
        <f t="shared" si="12"/>
        <v>402</v>
      </c>
      <c r="R288" s="3">
        <f t="shared" si="13"/>
        <v>360</v>
      </c>
    </row>
    <row r="289" spans="1:18" ht="13.5" customHeight="1" hidden="1">
      <c r="A289" s="127" t="s">
        <v>32</v>
      </c>
      <c r="B289" s="83" t="s">
        <v>110</v>
      </c>
      <c r="C289" s="82" t="s">
        <v>5</v>
      </c>
      <c r="D289" s="4">
        <v>122</v>
      </c>
      <c r="E289" s="4">
        <v>64</v>
      </c>
      <c r="F289" s="77">
        <v>142</v>
      </c>
      <c r="G289" s="3">
        <v>284</v>
      </c>
      <c r="L289" s="61" t="s">
        <v>32</v>
      </c>
      <c r="M289" s="63">
        <v>11</v>
      </c>
      <c r="N289" s="63">
        <v>155</v>
      </c>
      <c r="O289" s="3">
        <v>13</v>
      </c>
      <c r="P289" s="3">
        <f t="shared" si="14"/>
        <v>155</v>
      </c>
      <c r="Q289" s="3">
        <f t="shared" si="12"/>
        <v>155</v>
      </c>
      <c r="R289" s="3">
        <f t="shared" si="13"/>
        <v>240</v>
      </c>
    </row>
    <row r="290" spans="1:18" ht="13.5" customHeight="1" hidden="1">
      <c r="A290" s="127" t="s">
        <v>32</v>
      </c>
      <c r="B290" s="83" t="s">
        <v>111</v>
      </c>
      <c r="C290" s="82" t="s">
        <v>4</v>
      </c>
      <c r="D290" s="4"/>
      <c r="E290" s="4">
        <v>115</v>
      </c>
      <c r="F290" s="77">
        <v>42</v>
      </c>
      <c r="G290" s="3">
        <v>285</v>
      </c>
      <c r="J290" s="66">
        <v>42</v>
      </c>
      <c r="K290" s="66">
        <v>12</v>
      </c>
      <c r="L290" s="61" t="s">
        <v>32</v>
      </c>
      <c r="M290" s="63">
        <v>12</v>
      </c>
      <c r="N290" s="63">
        <v>0</v>
      </c>
      <c r="O290" s="3">
        <v>0</v>
      </c>
      <c r="P290" s="3">
        <f t="shared" si="14"/>
        <v>42</v>
      </c>
      <c r="Q290" s="3">
        <f t="shared" si="12"/>
        <v>42</v>
      </c>
      <c r="R290" s="3">
        <f t="shared" si="13"/>
        <v>0</v>
      </c>
    </row>
    <row r="291" spans="1:18" ht="13.5" customHeight="1" hidden="1">
      <c r="A291" s="128" t="s">
        <v>32</v>
      </c>
      <c r="B291" s="83" t="s">
        <v>111</v>
      </c>
      <c r="C291" s="82" t="s">
        <v>5</v>
      </c>
      <c r="D291" s="4"/>
      <c r="E291" s="4">
        <v>30</v>
      </c>
      <c r="F291" s="77">
        <v>12</v>
      </c>
      <c r="G291" s="3">
        <v>286</v>
      </c>
      <c r="H291" s="66">
        <f>F279+F281+F286+F288</f>
        <v>1052</v>
      </c>
      <c r="I291" s="66">
        <f>F280+F282+F287+F289</f>
        <v>220</v>
      </c>
      <c r="J291" s="66">
        <v>1046</v>
      </c>
      <c r="K291" s="66">
        <v>220</v>
      </c>
      <c r="L291" s="61" t="s">
        <v>32</v>
      </c>
      <c r="M291" s="63">
        <v>13</v>
      </c>
      <c r="N291" s="63">
        <v>0</v>
      </c>
      <c r="O291" s="3">
        <v>0</v>
      </c>
      <c r="P291" s="3">
        <f t="shared" si="14"/>
        <v>12</v>
      </c>
      <c r="Q291" s="3">
        <f t="shared" si="12"/>
        <v>12</v>
      </c>
      <c r="R291" s="3">
        <f t="shared" si="13"/>
        <v>0</v>
      </c>
    </row>
    <row r="292" spans="1:18" ht="13.5" customHeight="1" hidden="1">
      <c r="A292" s="126" t="s">
        <v>33</v>
      </c>
      <c r="B292" s="80" t="s">
        <v>107</v>
      </c>
      <c r="C292" s="81" t="s">
        <v>4</v>
      </c>
      <c r="D292" s="4">
        <v>186</v>
      </c>
      <c r="E292" s="4"/>
      <c r="F292" s="77">
        <v>131</v>
      </c>
      <c r="G292" s="3">
        <v>287</v>
      </c>
      <c r="L292" s="57">
        <v>131</v>
      </c>
      <c r="M292" s="58">
        <v>135</v>
      </c>
      <c r="N292" s="63">
        <v>131</v>
      </c>
      <c r="O292" s="3">
        <v>60</v>
      </c>
      <c r="P292" s="3">
        <f t="shared" si="14"/>
        <v>131</v>
      </c>
      <c r="Q292" s="3">
        <f t="shared" si="12"/>
        <v>131</v>
      </c>
      <c r="R292" s="3">
        <f t="shared" si="13"/>
        <v>32211279360</v>
      </c>
    </row>
    <row r="293" spans="1:18" ht="13.5" customHeight="1" hidden="1">
      <c r="A293" s="127" t="s">
        <v>33</v>
      </c>
      <c r="B293" s="80" t="s">
        <v>107</v>
      </c>
      <c r="C293" s="82" t="s">
        <v>5</v>
      </c>
      <c r="D293" s="4">
        <v>116</v>
      </c>
      <c r="E293" s="4"/>
      <c r="F293" s="77">
        <v>113</v>
      </c>
      <c r="G293" s="3">
        <v>288</v>
      </c>
      <c r="L293" s="57">
        <v>142</v>
      </c>
      <c r="M293" s="58">
        <v>140</v>
      </c>
      <c r="N293" s="63">
        <v>142</v>
      </c>
      <c r="O293" s="3">
        <v>29</v>
      </c>
      <c r="P293" s="3">
        <f t="shared" si="14"/>
        <v>142</v>
      </c>
      <c r="Q293" s="3">
        <f t="shared" si="12"/>
        <v>142</v>
      </c>
      <c r="R293" s="3">
        <f t="shared" si="13"/>
        <v>39111448320</v>
      </c>
    </row>
    <row r="294" spans="1:18" ht="13.5" customHeight="1" hidden="1">
      <c r="A294" s="127" t="s">
        <v>33</v>
      </c>
      <c r="B294" s="80" t="s">
        <v>108</v>
      </c>
      <c r="C294" s="82" t="s">
        <v>4</v>
      </c>
      <c r="D294" s="4">
        <v>1560</v>
      </c>
      <c r="E294" s="4"/>
      <c r="F294" s="77">
        <v>1101</v>
      </c>
      <c r="G294" s="3">
        <v>289</v>
      </c>
      <c r="L294" s="57">
        <v>1101</v>
      </c>
      <c r="M294" s="58">
        <v>1100</v>
      </c>
      <c r="N294" s="63">
        <v>1101</v>
      </c>
      <c r="O294" s="3">
        <v>399</v>
      </c>
      <c r="P294" s="3">
        <f t="shared" si="14"/>
        <v>1101</v>
      </c>
      <c r="Q294" s="3">
        <f t="shared" si="12"/>
        <v>1101</v>
      </c>
      <c r="R294" s="3">
        <f t="shared" si="13"/>
        <v>1548495838573440</v>
      </c>
    </row>
    <row r="295" spans="1:18" ht="13.5" customHeight="1" hidden="1">
      <c r="A295" s="127" t="s">
        <v>33</v>
      </c>
      <c r="B295" s="80" t="s">
        <v>108</v>
      </c>
      <c r="C295" s="82" t="s">
        <v>5</v>
      </c>
      <c r="D295" s="4">
        <v>109</v>
      </c>
      <c r="E295" s="4"/>
      <c r="F295" s="77">
        <v>75</v>
      </c>
      <c r="G295" s="3">
        <v>290</v>
      </c>
      <c r="L295" s="57">
        <v>115</v>
      </c>
      <c r="M295" s="58">
        <v>115</v>
      </c>
      <c r="N295" s="63">
        <v>115</v>
      </c>
      <c r="O295" s="3">
        <v>40</v>
      </c>
      <c r="P295" s="3">
        <f t="shared" si="14"/>
        <v>115</v>
      </c>
      <c r="Q295" s="3">
        <f t="shared" si="12"/>
        <v>115</v>
      </c>
      <c r="R295" s="3">
        <f t="shared" si="13"/>
        <v>13604429520</v>
      </c>
    </row>
    <row r="296" spans="1:18" ht="13.5" customHeight="1" hidden="1">
      <c r="A296" s="127" t="s">
        <v>33</v>
      </c>
      <c r="B296" s="83" t="s">
        <v>7</v>
      </c>
      <c r="C296" s="82"/>
      <c r="D296" s="4">
        <v>25</v>
      </c>
      <c r="E296" s="4"/>
      <c r="F296" s="77">
        <v>16</v>
      </c>
      <c r="G296" s="3">
        <v>291</v>
      </c>
      <c r="L296" s="57">
        <v>16</v>
      </c>
      <c r="M296" s="58">
        <v>20</v>
      </c>
      <c r="N296" s="63"/>
      <c r="P296" s="3">
        <f t="shared" si="14"/>
        <v>0</v>
      </c>
      <c r="Q296" s="3">
        <f t="shared" si="12"/>
      </c>
      <c r="R296" s="3">
        <f t="shared" si="13"/>
        <v>152880</v>
      </c>
    </row>
    <row r="297" spans="1:18" ht="13.5" customHeight="1" hidden="1">
      <c r="A297" s="127" t="s">
        <v>33</v>
      </c>
      <c r="B297" s="83" t="s">
        <v>8</v>
      </c>
      <c r="C297" s="82"/>
      <c r="D297" s="4">
        <v>110</v>
      </c>
      <c r="E297" s="4"/>
      <c r="F297" s="77">
        <v>62</v>
      </c>
      <c r="G297" s="3">
        <v>292</v>
      </c>
      <c r="L297" s="57">
        <v>62</v>
      </c>
      <c r="M297" s="58">
        <v>65</v>
      </c>
      <c r="N297" s="63"/>
      <c r="P297" s="3">
        <f t="shared" si="14"/>
        <v>0</v>
      </c>
      <c r="Q297" s="3">
        <f t="shared" si="12"/>
      </c>
      <c r="R297" s="3">
        <f t="shared" si="13"/>
        <v>565861920</v>
      </c>
    </row>
    <row r="298" spans="1:18" ht="13.5" customHeight="1" hidden="1">
      <c r="A298" s="127" t="s">
        <v>33</v>
      </c>
      <c r="B298" s="83" t="s">
        <v>9</v>
      </c>
      <c r="C298" s="82"/>
      <c r="D298" s="4">
        <v>21</v>
      </c>
      <c r="E298" s="4"/>
      <c r="F298" s="77">
        <v>35</v>
      </c>
      <c r="G298" s="3">
        <v>293</v>
      </c>
      <c r="L298" s="57">
        <v>35</v>
      </c>
      <c r="M298" s="58">
        <v>35</v>
      </c>
      <c r="N298" s="63"/>
      <c r="P298" s="3">
        <f aca="true" t="shared" si="15" ref="P298:P329">IF(R298=0,F298,N298)</f>
        <v>0</v>
      </c>
      <c r="Q298" s="3">
        <f t="shared" si="12"/>
      </c>
      <c r="R298" s="3">
        <f t="shared" si="13"/>
        <v>12326160</v>
      </c>
    </row>
    <row r="299" spans="1:18" ht="13.5" customHeight="1" hidden="1">
      <c r="A299" s="127" t="s">
        <v>33</v>
      </c>
      <c r="B299" s="83" t="s">
        <v>109</v>
      </c>
      <c r="C299" s="82" t="s">
        <v>4</v>
      </c>
      <c r="D299" s="4"/>
      <c r="E299" s="4">
        <v>60</v>
      </c>
      <c r="F299" s="77">
        <v>472</v>
      </c>
      <c r="G299" s="3">
        <v>294</v>
      </c>
      <c r="L299" s="57">
        <v>472</v>
      </c>
      <c r="M299" s="58">
        <v>470</v>
      </c>
      <c r="N299" s="63">
        <v>472</v>
      </c>
      <c r="O299" s="3">
        <v>0</v>
      </c>
      <c r="P299" s="3">
        <f t="shared" si="15"/>
        <v>472</v>
      </c>
      <c r="Q299" s="3">
        <f t="shared" si="12"/>
        <v>472</v>
      </c>
      <c r="R299" s="3">
        <f t="shared" si="13"/>
        <v>20909016365280</v>
      </c>
    </row>
    <row r="300" spans="1:18" ht="13.5" customHeight="1" hidden="1">
      <c r="A300" s="127" t="s">
        <v>33</v>
      </c>
      <c r="B300" s="83" t="s">
        <v>109</v>
      </c>
      <c r="C300" s="82" t="s">
        <v>5</v>
      </c>
      <c r="D300" s="4"/>
      <c r="E300" s="4">
        <v>30</v>
      </c>
      <c r="F300" s="77">
        <v>7</v>
      </c>
      <c r="G300" s="3">
        <v>295</v>
      </c>
      <c r="L300" s="57">
        <v>7</v>
      </c>
      <c r="M300" s="58">
        <v>10</v>
      </c>
      <c r="N300" s="63">
        <v>7</v>
      </c>
      <c r="O300" s="3">
        <v>0</v>
      </c>
      <c r="P300" s="3">
        <f t="shared" si="15"/>
        <v>7</v>
      </c>
      <c r="Q300" s="3">
        <f t="shared" si="12"/>
        <v>7</v>
      </c>
      <c r="R300" s="3">
        <f t="shared" si="13"/>
        <v>360</v>
      </c>
    </row>
    <row r="301" spans="1:18" ht="13.5" customHeight="1" hidden="1">
      <c r="A301" s="127" t="s">
        <v>33</v>
      </c>
      <c r="B301" s="83" t="s">
        <v>110</v>
      </c>
      <c r="C301" s="82" t="s">
        <v>4</v>
      </c>
      <c r="D301" s="4"/>
      <c r="E301" s="4">
        <v>550</v>
      </c>
      <c r="F301" s="77">
        <v>70</v>
      </c>
      <c r="G301" s="3">
        <v>296</v>
      </c>
      <c r="L301" s="57">
        <v>70</v>
      </c>
      <c r="M301" s="58">
        <v>70</v>
      </c>
      <c r="N301" s="63">
        <v>70</v>
      </c>
      <c r="O301" s="3">
        <v>0</v>
      </c>
      <c r="P301" s="3">
        <f t="shared" si="15"/>
        <v>70</v>
      </c>
      <c r="Q301" s="3">
        <f t="shared" si="12"/>
        <v>70</v>
      </c>
      <c r="R301" s="3">
        <f t="shared" si="13"/>
        <v>866436480</v>
      </c>
    </row>
    <row r="302" spans="1:18" ht="13.5" customHeight="1" hidden="1">
      <c r="A302" s="127" t="s">
        <v>33</v>
      </c>
      <c r="B302" s="83" t="s">
        <v>110</v>
      </c>
      <c r="C302" s="82" t="s">
        <v>5</v>
      </c>
      <c r="D302" s="4"/>
      <c r="E302" s="4">
        <v>15</v>
      </c>
      <c r="F302" s="77">
        <v>30</v>
      </c>
      <c r="G302" s="3">
        <v>297</v>
      </c>
      <c r="L302" s="57">
        <v>30</v>
      </c>
      <c r="M302" s="58">
        <v>30</v>
      </c>
      <c r="N302" s="63">
        <v>30</v>
      </c>
      <c r="O302" s="3">
        <v>0</v>
      </c>
      <c r="P302" s="3">
        <f t="shared" si="15"/>
        <v>30</v>
      </c>
      <c r="Q302" s="3">
        <f t="shared" si="12"/>
        <v>30</v>
      </c>
      <c r="R302" s="3">
        <f t="shared" si="13"/>
        <v>4222800</v>
      </c>
    </row>
    <row r="303" spans="1:18" ht="13.5" customHeight="1" hidden="1">
      <c r="A303" s="127" t="s">
        <v>33</v>
      </c>
      <c r="B303" s="83" t="s">
        <v>111</v>
      </c>
      <c r="C303" s="82" t="s">
        <v>4</v>
      </c>
      <c r="D303" s="4"/>
      <c r="E303" s="4">
        <v>300</v>
      </c>
      <c r="F303" s="77">
        <v>47</v>
      </c>
      <c r="G303" s="3">
        <v>298</v>
      </c>
      <c r="J303" s="66">
        <v>47</v>
      </c>
      <c r="K303" s="66">
        <v>9</v>
      </c>
      <c r="L303" s="57">
        <v>47</v>
      </c>
      <c r="M303" s="58">
        <v>45</v>
      </c>
      <c r="N303" s="63">
        <v>0</v>
      </c>
      <c r="O303" s="3">
        <v>0</v>
      </c>
      <c r="P303" s="3">
        <f t="shared" si="15"/>
        <v>0</v>
      </c>
      <c r="Q303" s="3">
        <f t="shared" si="12"/>
      </c>
      <c r="R303" s="3">
        <f t="shared" si="13"/>
        <v>62599680</v>
      </c>
    </row>
    <row r="304" spans="1:18" ht="13.5" customHeight="1" hidden="1">
      <c r="A304" s="128" t="s">
        <v>33</v>
      </c>
      <c r="B304" s="83" t="s">
        <v>111</v>
      </c>
      <c r="C304" s="82" t="s">
        <v>5</v>
      </c>
      <c r="D304" s="4"/>
      <c r="E304" s="4">
        <v>0</v>
      </c>
      <c r="F304" s="77">
        <v>9</v>
      </c>
      <c r="G304" s="3">
        <v>299</v>
      </c>
      <c r="H304" s="66">
        <f>F292+F294+F299+F301</f>
        <v>1774</v>
      </c>
      <c r="I304" s="66">
        <f>F293+F295+F300+F302</f>
        <v>225</v>
      </c>
      <c r="J304" s="66">
        <v>1772</v>
      </c>
      <c r="K304" s="66">
        <v>225</v>
      </c>
      <c r="L304" s="57">
        <v>9</v>
      </c>
      <c r="M304" s="58">
        <v>10</v>
      </c>
      <c r="N304" s="63">
        <v>0</v>
      </c>
      <c r="O304" s="3">
        <v>0</v>
      </c>
      <c r="P304" s="3">
        <f t="shared" si="15"/>
        <v>0</v>
      </c>
      <c r="Q304" s="3">
        <f t="shared" si="12"/>
      </c>
      <c r="R304" s="3">
        <f t="shared" si="13"/>
        <v>360</v>
      </c>
    </row>
    <row r="305" spans="1:18" ht="13.5" customHeight="1" hidden="1">
      <c r="A305" s="126" t="s">
        <v>34</v>
      </c>
      <c r="B305" s="80" t="s">
        <v>107</v>
      </c>
      <c r="C305" s="81" t="s">
        <v>4</v>
      </c>
      <c r="D305" s="4"/>
      <c r="E305" s="4"/>
      <c r="F305" s="77"/>
      <c r="G305" s="3">
        <v>300</v>
      </c>
      <c r="L305" s="61" t="s">
        <v>34</v>
      </c>
      <c r="M305" s="63">
        <v>1</v>
      </c>
      <c r="N305" s="63">
        <v>0</v>
      </c>
      <c r="O305" s="3">
        <v>0</v>
      </c>
      <c r="P305" s="3">
        <f t="shared" si="15"/>
        <v>0</v>
      </c>
      <c r="Q305" s="3">
        <f t="shared" si="12"/>
      </c>
      <c r="R305" s="3">
        <f t="shared" si="13"/>
        <v>-15840</v>
      </c>
    </row>
    <row r="306" spans="1:18" ht="13.5" customHeight="1" hidden="1">
      <c r="A306" s="127" t="s">
        <v>34</v>
      </c>
      <c r="B306" s="80" t="s">
        <v>107</v>
      </c>
      <c r="C306" s="82" t="s">
        <v>5</v>
      </c>
      <c r="D306" s="4"/>
      <c r="E306" s="4"/>
      <c r="F306" s="77"/>
      <c r="G306" s="3">
        <v>301</v>
      </c>
      <c r="L306" s="61" t="s">
        <v>34</v>
      </c>
      <c r="M306" s="63">
        <v>2</v>
      </c>
      <c r="N306" s="63">
        <v>0</v>
      </c>
      <c r="O306" s="3">
        <v>0</v>
      </c>
      <c r="P306" s="3">
        <f t="shared" si="15"/>
        <v>0</v>
      </c>
      <c r="Q306" s="3">
        <f t="shared" si="12"/>
      </c>
      <c r="R306" s="3">
        <f t="shared" si="13"/>
        <v>-6600</v>
      </c>
    </row>
    <row r="307" spans="1:18" ht="13.5" customHeight="1" hidden="1">
      <c r="A307" s="127" t="s">
        <v>34</v>
      </c>
      <c r="B307" s="80" t="s">
        <v>108</v>
      </c>
      <c r="C307" s="82" t="s">
        <v>4</v>
      </c>
      <c r="D307" s="4">
        <v>1037</v>
      </c>
      <c r="E307" s="4">
        <v>996</v>
      </c>
      <c r="F307" s="77">
        <v>626</v>
      </c>
      <c r="G307" s="3">
        <v>302</v>
      </c>
      <c r="L307" s="61" t="s">
        <v>34</v>
      </c>
      <c r="M307" s="63">
        <v>3</v>
      </c>
      <c r="N307" s="63">
        <v>626</v>
      </c>
      <c r="O307" s="3">
        <v>181</v>
      </c>
      <c r="P307" s="3">
        <f t="shared" si="15"/>
        <v>626</v>
      </c>
      <c r="Q307" s="3">
        <f t="shared" si="12"/>
        <v>626</v>
      </c>
      <c r="R307" s="3">
        <f t="shared" si="13"/>
        <v>-2160</v>
      </c>
    </row>
    <row r="308" spans="1:18" ht="13.5" customHeight="1" hidden="1">
      <c r="A308" s="127" t="s">
        <v>34</v>
      </c>
      <c r="B308" s="80" t="s">
        <v>108</v>
      </c>
      <c r="C308" s="82" t="s">
        <v>5</v>
      </c>
      <c r="D308" s="4">
        <v>560</v>
      </c>
      <c r="E308" s="4">
        <v>574</v>
      </c>
      <c r="F308" s="77">
        <v>457</v>
      </c>
      <c r="G308" s="3">
        <v>303</v>
      </c>
      <c r="L308" s="61" t="s">
        <v>34</v>
      </c>
      <c r="M308" s="63">
        <v>4</v>
      </c>
      <c r="N308" s="63">
        <v>600</v>
      </c>
      <c r="O308" s="3">
        <v>143</v>
      </c>
      <c r="P308" s="3">
        <f t="shared" si="15"/>
        <v>600</v>
      </c>
      <c r="Q308" s="3">
        <f t="shared" si="12"/>
        <v>600</v>
      </c>
      <c r="R308" s="3">
        <f t="shared" si="13"/>
        <v>-432</v>
      </c>
    </row>
    <row r="309" spans="1:18" ht="13.5" customHeight="1" hidden="1">
      <c r="A309" s="127" t="s">
        <v>34</v>
      </c>
      <c r="B309" s="83" t="s">
        <v>7</v>
      </c>
      <c r="C309" s="82"/>
      <c r="D309" s="4"/>
      <c r="E309" s="4">
        <v>0</v>
      </c>
      <c r="F309" s="77"/>
      <c r="G309" s="3">
        <v>304</v>
      </c>
      <c r="L309" s="61" t="s">
        <v>34</v>
      </c>
      <c r="M309" s="63">
        <v>5</v>
      </c>
      <c r="N309" s="63"/>
      <c r="P309" s="3">
        <f t="shared" si="15"/>
        <v>0</v>
      </c>
      <c r="Q309" s="3">
        <f t="shared" si="12"/>
      </c>
      <c r="R309" s="3">
        <f t="shared" si="13"/>
        <v>0</v>
      </c>
    </row>
    <row r="310" spans="1:18" ht="13.5" customHeight="1" hidden="1">
      <c r="A310" s="127" t="s">
        <v>34</v>
      </c>
      <c r="B310" s="83" t="s">
        <v>8</v>
      </c>
      <c r="C310" s="82"/>
      <c r="D310" s="4">
        <v>235</v>
      </c>
      <c r="E310" s="4">
        <v>163</v>
      </c>
      <c r="F310" s="77">
        <v>174</v>
      </c>
      <c r="G310" s="3">
        <v>305</v>
      </c>
      <c r="L310" s="61" t="s">
        <v>34</v>
      </c>
      <c r="M310" s="63">
        <v>6</v>
      </c>
      <c r="N310" s="63"/>
      <c r="P310" s="3">
        <f t="shared" si="15"/>
        <v>174</v>
      </c>
      <c r="Q310" s="3">
        <f t="shared" si="12"/>
        <v>174</v>
      </c>
      <c r="R310" s="3">
        <f t="shared" si="13"/>
        <v>0</v>
      </c>
    </row>
    <row r="311" spans="1:18" ht="13.5" customHeight="1" hidden="1">
      <c r="A311" s="127" t="s">
        <v>34</v>
      </c>
      <c r="B311" s="83" t="s">
        <v>9</v>
      </c>
      <c r="C311" s="82"/>
      <c r="D311" s="4"/>
      <c r="E311" s="4">
        <v>0</v>
      </c>
      <c r="F311" s="77">
        <v>63</v>
      </c>
      <c r="G311" s="3">
        <v>306</v>
      </c>
      <c r="L311" s="61" t="s">
        <v>34</v>
      </c>
      <c r="M311" s="63">
        <v>7</v>
      </c>
      <c r="N311" s="63"/>
      <c r="P311" s="3">
        <f t="shared" si="15"/>
        <v>63</v>
      </c>
      <c r="Q311" s="3">
        <f t="shared" si="12"/>
        <v>63</v>
      </c>
      <c r="R311" s="3">
        <f t="shared" si="13"/>
        <v>0</v>
      </c>
    </row>
    <row r="312" spans="1:18" ht="13.5" customHeight="1" hidden="1">
      <c r="A312" s="127" t="s">
        <v>34</v>
      </c>
      <c r="B312" s="83" t="s">
        <v>109</v>
      </c>
      <c r="C312" s="82" t="s">
        <v>4</v>
      </c>
      <c r="D312" s="4"/>
      <c r="E312" s="4"/>
      <c r="F312" s="77">
        <v>402</v>
      </c>
      <c r="G312" s="3">
        <v>307</v>
      </c>
      <c r="L312" s="61" t="s">
        <v>34</v>
      </c>
      <c r="M312" s="63">
        <v>8</v>
      </c>
      <c r="N312" s="63">
        <v>402</v>
      </c>
      <c r="O312" s="3">
        <v>0</v>
      </c>
      <c r="P312" s="3">
        <f t="shared" si="15"/>
        <v>402</v>
      </c>
      <c r="Q312" s="3">
        <f t="shared" si="12"/>
        <v>402</v>
      </c>
      <c r="R312" s="3">
        <f t="shared" si="13"/>
        <v>120</v>
      </c>
    </row>
    <row r="313" spans="1:18" ht="13.5" customHeight="1" hidden="1">
      <c r="A313" s="127" t="s">
        <v>34</v>
      </c>
      <c r="B313" s="83" t="s">
        <v>109</v>
      </c>
      <c r="C313" s="82" t="s">
        <v>5</v>
      </c>
      <c r="D313" s="4"/>
      <c r="E313" s="4"/>
      <c r="F313" s="77">
        <v>158</v>
      </c>
      <c r="G313" s="3">
        <v>308</v>
      </c>
      <c r="L313" s="61" t="s">
        <v>34</v>
      </c>
      <c r="M313" s="63">
        <v>9</v>
      </c>
      <c r="N313" s="63">
        <v>158</v>
      </c>
      <c r="O313" s="3">
        <v>0</v>
      </c>
      <c r="P313" s="3">
        <f t="shared" si="15"/>
        <v>158</v>
      </c>
      <c r="Q313" s="3">
        <f t="shared" si="12"/>
        <v>158</v>
      </c>
      <c r="R313" s="3">
        <f t="shared" si="13"/>
        <v>288</v>
      </c>
    </row>
    <row r="314" spans="1:18" ht="13.5" customHeight="1" hidden="1">
      <c r="A314" s="127" t="s">
        <v>34</v>
      </c>
      <c r="B314" s="83" t="s">
        <v>110</v>
      </c>
      <c r="C314" s="82" t="s">
        <v>4</v>
      </c>
      <c r="D314" s="4"/>
      <c r="E314" s="4">
        <v>380</v>
      </c>
      <c r="F314" s="77"/>
      <c r="G314" s="3">
        <v>309</v>
      </c>
      <c r="L314" s="61" t="s">
        <v>34</v>
      </c>
      <c r="M314" s="63">
        <v>10</v>
      </c>
      <c r="N314" s="63">
        <v>0</v>
      </c>
      <c r="O314" s="3">
        <v>0</v>
      </c>
      <c r="P314" s="3">
        <f t="shared" si="15"/>
        <v>0</v>
      </c>
      <c r="Q314" s="3">
        <f t="shared" si="12"/>
      </c>
      <c r="R314" s="3">
        <f t="shared" si="13"/>
        <v>360</v>
      </c>
    </row>
    <row r="315" spans="1:18" ht="13.5" customHeight="1" hidden="1">
      <c r="A315" s="127" t="s">
        <v>34</v>
      </c>
      <c r="B315" s="83" t="s">
        <v>110</v>
      </c>
      <c r="C315" s="82" t="s">
        <v>5</v>
      </c>
      <c r="D315" s="4"/>
      <c r="E315" s="4">
        <v>75</v>
      </c>
      <c r="F315" s="77"/>
      <c r="G315" s="3">
        <v>310</v>
      </c>
      <c r="L315" s="61" t="s">
        <v>34</v>
      </c>
      <c r="M315" s="63">
        <v>11</v>
      </c>
      <c r="N315" s="63">
        <v>0</v>
      </c>
      <c r="O315" s="3">
        <v>0</v>
      </c>
      <c r="P315" s="3">
        <f t="shared" si="15"/>
        <v>0</v>
      </c>
      <c r="Q315" s="3">
        <f t="shared" si="12"/>
      </c>
      <c r="R315" s="3">
        <f t="shared" si="13"/>
        <v>240</v>
      </c>
    </row>
    <row r="316" spans="1:18" ht="13.5" customHeight="1" hidden="1">
      <c r="A316" s="127" t="s">
        <v>34</v>
      </c>
      <c r="B316" s="83" t="s">
        <v>111</v>
      </c>
      <c r="C316" s="82" t="s">
        <v>4</v>
      </c>
      <c r="D316" s="4"/>
      <c r="E316" s="4">
        <v>0</v>
      </c>
      <c r="F316" s="77"/>
      <c r="G316" s="3">
        <v>311</v>
      </c>
      <c r="L316" s="61" t="s">
        <v>34</v>
      </c>
      <c r="M316" s="63">
        <v>12</v>
      </c>
      <c r="N316" s="63">
        <v>0</v>
      </c>
      <c r="O316" s="3">
        <v>0</v>
      </c>
      <c r="P316" s="3">
        <f t="shared" si="15"/>
        <v>0</v>
      </c>
      <c r="Q316" s="3">
        <f t="shared" si="12"/>
      </c>
      <c r="R316" s="3">
        <f t="shared" si="13"/>
        <v>0</v>
      </c>
    </row>
    <row r="317" spans="1:18" ht="13.5" customHeight="1" hidden="1">
      <c r="A317" s="128" t="s">
        <v>34</v>
      </c>
      <c r="B317" s="83" t="s">
        <v>111</v>
      </c>
      <c r="C317" s="82" t="s">
        <v>5</v>
      </c>
      <c r="D317" s="4"/>
      <c r="E317" s="4">
        <v>0</v>
      </c>
      <c r="F317" s="77">
        <v>11</v>
      </c>
      <c r="G317" s="3">
        <v>312</v>
      </c>
      <c r="H317" s="66">
        <f>F305+F307+F312+F314</f>
        <v>1028</v>
      </c>
      <c r="I317" s="66">
        <f>F306+F308+F313+F315</f>
        <v>615</v>
      </c>
      <c r="J317" s="66">
        <v>1028</v>
      </c>
      <c r="K317" s="66">
        <v>615</v>
      </c>
      <c r="L317" s="61" t="s">
        <v>34</v>
      </c>
      <c r="M317" s="63">
        <v>13</v>
      </c>
      <c r="N317" s="63">
        <v>0</v>
      </c>
      <c r="O317" s="3">
        <v>0</v>
      </c>
      <c r="P317" s="3">
        <f t="shared" si="15"/>
        <v>11</v>
      </c>
      <c r="Q317" s="3">
        <f t="shared" si="12"/>
        <v>11</v>
      </c>
      <c r="R317" s="3">
        <f t="shared" si="13"/>
        <v>0</v>
      </c>
    </row>
    <row r="318" spans="1:18" ht="13.5" customHeight="1" hidden="1">
      <c r="A318" s="126" t="s">
        <v>35</v>
      </c>
      <c r="B318" s="80" t="s">
        <v>107</v>
      </c>
      <c r="C318" s="81" t="s">
        <v>4</v>
      </c>
      <c r="D318" s="4">
        <v>186</v>
      </c>
      <c r="E318" s="4">
        <v>120</v>
      </c>
      <c r="F318" s="77">
        <v>107</v>
      </c>
      <c r="G318" s="3">
        <v>313</v>
      </c>
      <c r="L318" s="61">
        <v>143</v>
      </c>
      <c r="M318" s="63">
        <v>107</v>
      </c>
      <c r="N318" s="63">
        <v>107</v>
      </c>
      <c r="O318" s="3">
        <v>36</v>
      </c>
      <c r="P318" s="3">
        <f t="shared" si="15"/>
        <v>107</v>
      </c>
      <c r="Q318" s="3">
        <f t="shared" si="12"/>
        <v>107</v>
      </c>
      <c r="R318" s="3">
        <f t="shared" si="13"/>
        <v>9199686000</v>
      </c>
    </row>
    <row r="319" spans="1:18" ht="13.5" customHeight="1" hidden="1">
      <c r="A319" s="127" t="s">
        <v>35</v>
      </c>
      <c r="B319" s="80" t="s">
        <v>107</v>
      </c>
      <c r="C319" s="82" t="s">
        <v>5</v>
      </c>
      <c r="D319" s="4">
        <v>59</v>
      </c>
      <c r="E319" s="4">
        <v>45</v>
      </c>
      <c r="F319" s="77">
        <v>48</v>
      </c>
      <c r="G319" s="3">
        <v>314</v>
      </c>
      <c r="L319" s="61"/>
      <c r="M319" s="63">
        <v>47</v>
      </c>
      <c r="N319" s="63">
        <v>53</v>
      </c>
      <c r="O319" s="3">
        <v>5</v>
      </c>
      <c r="P319" s="3">
        <f t="shared" si="15"/>
        <v>53</v>
      </c>
      <c r="Q319" s="3">
        <f t="shared" si="12"/>
        <v>53</v>
      </c>
      <c r="R319" s="3">
        <f t="shared" si="13"/>
        <v>81967200</v>
      </c>
    </row>
    <row r="320" spans="1:18" ht="13.5" customHeight="1" hidden="1">
      <c r="A320" s="127" t="s">
        <v>35</v>
      </c>
      <c r="B320" s="80" t="s">
        <v>108</v>
      </c>
      <c r="C320" s="82" t="s">
        <v>4</v>
      </c>
      <c r="D320" s="4">
        <v>353</v>
      </c>
      <c r="E320" s="4">
        <v>370</v>
      </c>
      <c r="F320" s="77">
        <v>246</v>
      </c>
      <c r="G320" s="3">
        <v>315</v>
      </c>
      <c r="L320" s="61">
        <v>265</v>
      </c>
      <c r="M320" s="63">
        <v>210</v>
      </c>
      <c r="N320" s="63">
        <v>246</v>
      </c>
      <c r="O320" s="3">
        <v>72</v>
      </c>
      <c r="P320" s="3">
        <f t="shared" si="15"/>
        <v>246</v>
      </c>
      <c r="Q320" s="3">
        <f t="shared" si="12"/>
        <v>246</v>
      </c>
      <c r="R320" s="3">
        <f t="shared" si="13"/>
        <v>331139876760</v>
      </c>
    </row>
    <row r="321" spans="1:18" ht="13.5" customHeight="1" hidden="1">
      <c r="A321" s="127" t="s">
        <v>35</v>
      </c>
      <c r="B321" s="80" t="s">
        <v>108</v>
      </c>
      <c r="C321" s="82" t="s">
        <v>5</v>
      </c>
      <c r="D321" s="4">
        <v>35</v>
      </c>
      <c r="E321" s="4">
        <v>25</v>
      </c>
      <c r="F321" s="77">
        <v>29</v>
      </c>
      <c r="G321" s="3">
        <v>316</v>
      </c>
      <c r="L321" s="61"/>
      <c r="M321" s="63"/>
      <c r="N321" s="63">
        <v>33</v>
      </c>
      <c r="O321" s="3">
        <v>4</v>
      </c>
      <c r="P321" s="3">
        <f t="shared" si="15"/>
        <v>33</v>
      </c>
      <c r="Q321" s="3">
        <f t="shared" si="12"/>
        <v>33</v>
      </c>
      <c r="R321" s="3">
        <f t="shared" si="13"/>
        <v>-32760</v>
      </c>
    </row>
    <row r="322" spans="1:18" ht="13.5" customHeight="1" hidden="1">
      <c r="A322" s="127" t="s">
        <v>35</v>
      </c>
      <c r="B322" s="83" t="s">
        <v>7</v>
      </c>
      <c r="C322" s="82"/>
      <c r="D322" s="4">
        <v>38</v>
      </c>
      <c r="E322" s="4">
        <v>14</v>
      </c>
      <c r="F322" s="77">
        <v>20</v>
      </c>
      <c r="G322" s="3">
        <v>317</v>
      </c>
      <c r="L322" s="61"/>
      <c r="M322" s="63"/>
      <c r="N322" s="63"/>
      <c r="P322" s="3">
        <f t="shared" si="15"/>
        <v>0</v>
      </c>
      <c r="Q322" s="3">
        <f t="shared" si="12"/>
      </c>
      <c r="R322" s="3">
        <f t="shared" si="13"/>
        <v>-32760</v>
      </c>
    </row>
    <row r="323" spans="1:18" ht="13.5" customHeight="1" hidden="1">
      <c r="A323" s="127" t="s">
        <v>35</v>
      </c>
      <c r="B323" s="83" t="s">
        <v>8</v>
      </c>
      <c r="C323" s="82"/>
      <c r="D323" s="4">
        <v>58</v>
      </c>
      <c r="E323" s="4">
        <v>40</v>
      </c>
      <c r="F323" s="77">
        <v>22</v>
      </c>
      <c r="G323" s="3">
        <v>318</v>
      </c>
      <c r="L323" s="61"/>
      <c r="M323" s="63"/>
      <c r="N323" s="63"/>
      <c r="P323" s="3">
        <f t="shared" si="15"/>
        <v>0</v>
      </c>
      <c r="Q323" s="3">
        <f t="shared" si="12"/>
      </c>
      <c r="R323" s="3">
        <f t="shared" si="13"/>
        <v>-32760</v>
      </c>
    </row>
    <row r="324" spans="1:18" ht="13.5" customHeight="1" hidden="1">
      <c r="A324" s="127" t="s">
        <v>35</v>
      </c>
      <c r="B324" s="83" t="s">
        <v>9</v>
      </c>
      <c r="C324" s="82"/>
      <c r="D324" s="4">
        <v>19</v>
      </c>
      <c r="E324" s="4">
        <v>10</v>
      </c>
      <c r="F324" s="77">
        <v>25</v>
      </c>
      <c r="G324" s="3">
        <v>319</v>
      </c>
      <c r="L324" s="61">
        <v>44</v>
      </c>
      <c r="M324" s="63">
        <v>55</v>
      </c>
      <c r="N324" s="63"/>
      <c r="P324" s="3">
        <f t="shared" si="15"/>
        <v>0</v>
      </c>
      <c r="Q324" s="3">
        <f t="shared" si="12"/>
      </c>
      <c r="R324" s="3">
        <f t="shared" si="13"/>
        <v>212385600</v>
      </c>
    </row>
    <row r="325" spans="1:18" ht="13.5" customHeight="1" hidden="1">
      <c r="A325" s="127" t="s">
        <v>35</v>
      </c>
      <c r="B325" s="83" t="s">
        <v>109</v>
      </c>
      <c r="C325" s="82" t="s">
        <v>4</v>
      </c>
      <c r="D325" s="4"/>
      <c r="E325" s="4">
        <v>0</v>
      </c>
      <c r="F325" s="77">
        <v>52</v>
      </c>
      <c r="G325" s="3">
        <v>320</v>
      </c>
      <c r="L325" s="61"/>
      <c r="M325" s="63"/>
      <c r="N325" s="63">
        <v>52</v>
      </c>
      <c r="O325" s="3">
        <v>0</v>
      </c>
      <c r="P325" s="3">
        <f t="shared" si="15"/>
        <v>52</v>
      </c>
      <c r="Q325" s="3">
        <f t="shared" si="12"/>
        <v>52</v>
      </c>
      <c r="R325" s="3">
        <f t="shared" si="13"/>
        <v>-32760</v>
      </c>
    </row>
    <row r="326" spans="1:18" ht="13.5" customHeight="1" hidden="1">
      <c r="A326" s="127" t="s">
        <v>35</v>
      </c>
      <c r="B326" s="83" t="s">
        <v>109</v>
      </c>
      <c r="C326" s="82" t="s">
        <v>5</v>
      </c>
      <c r="D326" s="4"/>
      <c r="E326" s="4">
        <v>0</v>
      </c>
      <c r="F326" s="78">
        <v>11.5</v>
      </c>
      <c r="G326" s="3">
        <v>321</v>
      </c>
      <c r="L326" s="61"/>
      <c r="M326" s="63"/>
      <c r="N326" s="63">
        <v>11.5</v>
      </c>
      <c r="O326" s="3">
        <v>0</v>
      </c>
      <c r="P326" s="3">
        <f t="shared" si="15"/>
        <v>11.5</v>
      </c>
      <c r="Q326" s="3">
        <f t="shared" si="12"/>
        <v>11.5</v>
      </c>
      <c r="R326" s="3">
        <f t="shared" si="13"/>
        <v>-32760</v>
      </c>
    </row>
    <row r="327" spans="1:18" ht="13.5" customHeight="1" hidden="1">
      <c r="A327" s="127" t="s">
        <v>35</v>
      </c>
      <c r="B327" s="83" t="s">
        <v>110</v>
      </c>
      <c r="C327" s="82" t="s">
        <v>4</v>
      </c>
      <c r="D327" s="4"/>
      <c r="E327" s="4">
        <v>130</v>
      </c>
      <c r="F327" s="77"/>
      <c r="G327" s="3">
        <v>322</v>
      </c>
      <c r="L327" s="61"/>
      <c r="M327" s="63"/>
      <c r="N327" s="63">
        <v>0</v>
      </c>
      <c r="O327" s="3">
        <v>0</v>
      </c>
      <c r="P327" s="3">
        <f t="shared" si="15"/>
        <v>0</v>
      </c>
      <c r="Q327" s="3">
        <f aca="true" t="shared" si="16" ref="Q327:Q356">IF(P327=0,"",P327)</f>
      </c>
      <c r="R327" s="3">
        <f aca="true" t="shared" si="17" ref="R327:R356">(M327-5)*(M327-6)*(M327-7)*(M327-12)*(M327-13)</f>
        <v>-32760</v>
      </c>
    </row>
    <row r="328" spans="1:18" ht="13.5" customHeight="1" hidden="1">
      <c r="A328" s="127" t="s">
        <v>35</v>
      </c>
      <c r="B328" s="83" t="s">
        <v>110</v>
      </c>
      <c r="C328" s="82" t="s">
        <v>5</v>
      </c>
      <c r="D328" s="4"/>
      <c r="E328" s="4">
        <v>30</v>
      </c>
      <c r="F328" s="77"/>
      <c r="G328" s="3">
        <v>323</v>
      </c>
      <c r="L328" s="61"/>
      <c r="M328" s="63"/>
      <c r="N328" s="63">
        <v>0</v>
      </c>
      <c r="O328" s="3">
        <v>0</v>
      </c>
      <c r="P328" s="3">
        <f t="shared" si="15"/>
        <v>0</v>
      </c>
      <c r="Q328" s="3">
        <f t="shared" si="16"/>
      </c>
      <c r="R328" s="3">
        <f t="shared" si="17"/>
        <v>-32760</v>
      </c>
    </row>
    <row r="329" spans="1:18" ht="13.5" customHeight="1" hidden="1">
      <c r="A329" s="127" t="s">
        <v>35</v>
      </c>
      <c r="B329" s="83" t="s">
        <v>111</v>
      </c>
      <c r="C329" s="82" t="s">
        <v>4</v>
      </c>
      <c r="D329" s="4"/>
      <c r="E329" s="4">
        <v>150</v>
      </c>
      <c r="F329" s="77">
        <v>56</v>
      </c>
      <c r="G329" s="3">
        <v>324</v>
      </c>
      <c r="J329" s="66">
        <v>35</v>
      </c>
      <c r="K329" s="66">
        <v>1</v>
      </c>
      <c r="L329" s="61">
        <v>48</v>
      </c>
      <c r="M329" s="63">
        <v>96</v>
      </c>
      <c r="N329" s="63">
        <v>18</v>
      </c>
      <c r="O329" s="3">
        <v>0</v>
      </c>
      <c r="P329" s="3">
        <f t="shared" si="15"/>
        <v>18</v>
      </c>
      <c r="Q329" s="3">
        <f t="shared" si="16"/>
        <v>18</v>
      </c>
      <c r="R329" s="3">
        <f t="shared" si="17"/>
        <v>5081960520</v>
      </c>
    </row>
    <row r="330" spans="1:18" ht="13.5" customHeight="1" hidden="1">
      <c r="A330" s="128" t="s">
        <v>35</v>
      </c>
      <c r="B330" s="83" t="s">
        <v>111</v>
      </c>
      <c r="C330" s="82" t="s">
        <v>5</v>
      </c>
      <c r="D330" s="4"/>
      <c r="E330" s="4">
        <v>20</v>
      </c>
      <c r="F330" s="77">
        <v>5</v>
      </c>
      <c r="G330" s="3">
        <v>325</v>
      </c>
      <c r="H330" s="68">
        <f>F318+F320+F325+F327</f>
        <v>405</v>
      </c>
      <c r="I330" s="66">
        <f>F319+F321+F326+F328</f>
        <v>88.5</v>
      </c>
      <c r="J330" s="66">
        <v>423</v>
      </c>
      <c r="K330" s="66">
        <v>92.5</v>
      </c>
      <c r="L330" s="61">
        <v>11</v>
      </c>
      <c r="M330" s="63">
        <v>22</v>
      </c>
      <c r="N330" s="63">
        <v>4</v>
      </c>
      <c r="O330" s="3">
        <v>0</v>
      </c>
      <c r="P330" s="3">
        <f aca="true" t="shared" si="18" ref="P330:P356">IF(R330=0,F330,N330)</f>
        <v>4</v>
      </c>
      <c r="Q330" s="3">
        <f t="shared" si="16"/>
        <v>4</v>
      </c>
      <c r="R330" s="3">
        <f t="shared" si="17"/>
        <v>367200</v>
      </c>
    </row>
    <row r="331" spans="1:18" ht="13.5" customHeight="1" hidden="1">
      <c r="A331" s="126" t="s">
        <v>36</v>
      </c>
      <c r="B331" s="80" t="s">
        <v>107</v>
      </c>
      <c r="C331" s="81" t="s">
        <v>4</v>
      </c>
      <c r="D331" s="4"/>
      <c r="E331" s="4"/>
      <c r="F331" s="77"/>
      <c r="G331" s="3">
        <v>326</v>
      </c>
      <c r="L331" s="61" t="s">
        <v>36</v>
      </c>
      <c r="M331" s="63">
        <v>1</v>
      </c>
      <c r="N331" s="63">
        <v>0</v>
      </c>
      <c r="O331" s="3">
        <v>0</v>
      </c>
      <c r="P331" s="3">
        <f t="shared" si="18"/>
        <v>0</v>
      </c>
      <c r="Q331" s="3">
        <f t="shared" si="16"/>
      </c>
      <c r="R331" s="3">
        <f t="shared" si="17"/>
        <v>-15840</v>
      </c>
    </row>
    <row r="332" spans="1:18" ht="13.5" customHeight="1" hidden="1">
      <c r="A332" s="127" t="s">
        <v>36</v>
      </c>
      <c r="B332" s="80" t="s">
        <v>107</v>
      </c>
      <c r="C332" s="82" t="s">
        <v>5</v>
      </c>
      <c r="D332" s="4"/>
      <c r="E332" s="4"/>
      <c r="F332" s="77"/>
      <c r="G332" s="3">
        <v>327</v>
      </c>
      <c r="L332" s="61" t="s">
        <v>36</v>
      </c>
      <c r="M332" s="63">
        <v>2</v>
      </c>
      <c r="N332" s="63">
        <v>0</v>
      </c>
      <c r="O332" s="3">
        <v>0</v>
      </c>
      <c r="P332" s="3">
        <f t="shared" si="18"/>
        <v>0</v>
      </c>
      <c r="Q332" s="3">
        <f t="shared" si="16"/>
      </c>
      <c r="R332" s="3">
        <f t="shared" si="17"/>
        <v>-6600</v>
      </c>
    </row>
    <row r="333" spans="1:18" ht="13.5" customHeight="1" hidden="1">
      <c r="A333" s="127" t="s">
        <v>36</v>
      </c>
      <c r="B333" s="80" t="s">
        <v>108</v>
      </c>
      <c r="C333" s="82" t="s">
        <v>4</v>
      </c>
      <c r="D333" s="4">
        <v>260</v>
      </c>
      <c r="E333" s="4"/>
      <c r="F333" s="77">
        <v>188</v>
      </c>
      <c r="G333" s="3">
        <v>328</v>
      </c>
      <c r="L333" s="61" t="s">
        <v>36</v>
      </c>
      <c r="M333" s="63">
        <v>3</v>
      </c>
      <c r="N333" s="63">
        <v>188</v>
      </c>
      <c r="O333" s="3">
        <v>83</v>
      </c>
      <c r="P333" s="3">
        <f t="shared" si="18"/>
        <v>188</v>
      </c>
      <c r="Q333" s="3">
        <f t="shared" si="16"/>
        <v>188</v>
      </c>
      <c r="R333" s="3">
        <f t="shared" si="17"/>
        <v>-2160</v>
      </c>
    </row>
    <row r="334" spans="1:18" ht="13.5" customHeight="1" hidden="1">
      <c r="A334" s="127" t="s">
        <v>36</v>
      </c>
      <c r="B334" s="80" t="s">
        <v>108</v>
      </c>
      <c r="C334" s="82" t="s">
        <v>5</v>
      </c>
      <c r="D334" s="4"/>
      <c r="E334" s="4"/>
      <c r="F334" s="77"/>
      <c r="G334" s="3">
        <v>329</v>
      </c>
      <c r="L334" s="61" t="s">
        <v>36</v>
      </c>
      <c r="M334" s="63">
        <v>4</v>
      </c>
      <c r="N334" s="63">
        <v>0</v>
      </c>
      <c r="O334" s="3">
        <v>0</v>
      </c>
      <c r="P334" s="3">
        <f t="shared" si="18"/>
        <v>0</v>
      </c>
      <c r="Q334" s="3">
        <f t="shared" si="16"/>
      </c>
      <c r="R334" s="3">
        <f t="shared" si="17"/>
        <v>-432</v>
      </c>
    </row>
    <row r="335" spans="1:18" ht="13.5" customHeight="1" hidden="1">
      <c r="A335" s="127" t="s">
        <v>36</v>
      </c>
      <c r="B335" s="83" t="s">
        <v>7</v>
      </c>
      <c r="C335" s="82"/>
      <c r="D335" s="4"/>
      <c r="E335" s="4"/>
      <c r="F335" s="77"/>
      <c r="G335" s="3">
        <v>330</v>
      </c>
      <c r="L335" s="61" t="s">
        <v>36</v>
      </c>
      <c r="M335" s="63">
        <v>5</v>
      </c>
      <c r="N335" s="63"/>
      <c r="P335" s="3">
        <f t="shared" si="18"/>
        <v>0</v>
      </c>
      <c r="Q335" s="3">
        <f t="shared" si="16"/>
      </c>
      <c r="R335" s="3">
        <f t="shared" si="17"/>
        <v>0</v>
      </c>
    </row>
    <row r="336" spans="1:18" ht="13.5" customHeight="1" hidden="1">
      <c r="A336" s="127" t="s">
        <v>36</v>
      </c>
      <c r="B336" s="83" t="s">
        <v>8</v>
      </c>
      <c r="C336" s="82"/>
      <c r="D336" s="4"/>
      <c r="E336" s="4"/>
      <c r="F336" s="77"/>
      <c r="G336" s="3">
        <v>331</v>
      </c>
      <c r="L336" s="61" t="s">
        <v>36</v>
      </c>
      <c r="M336" s="63">
        <v>6</v>
      </c>
      <c r="N336" s="63"/>
      <c r="P336" s="3">
        <f t="shared" si="18"/>
        <v>0</v>
      </c>
      <c r="Q336" s="3">
        <f t="shared" si="16"/>
      </c>
      <c r="R336" s="3">
        <f t="shared" si="17"/>
        <v>0</v>
      </c>
    </row>
    <row r="337" spans="1:18" ht="13.5" customHeight="1" hidden="1">
      <c r="A337" s="127" t="s">
        <v>36</v>
      </c>
      <c r="B337" s="83" t="s">
        <v>9</v>
      </c>
      <c r="C337" s="82"/>
      <c r="D337" s="4"/>
      <c r="E337" s="4">
        <v>25</v>
      </c>
      <c r="F337" s="77"/>
      <c r="G337" s="3">
        <v>332</v>
      </c>
      <c r="L337" s="61" t="s">
        <v>36</v>
      </c>
      <c r="M337" s="63">
        <v>7</v>
      </c>
      <c r="N337" s="63"/>
      <c r="P337" s="3">
        <f t="shared" si="18"/>
        <v>0</v>
      </c>
      <c r="Q337" s="3">
        <f t="shared" si="16"/>
      </c>
      <c r="R337" s="3">
        <f t="shared" si="17"/>
        <v>0</v>
      </c>
    </row>
    <row r="338" spans="1:18" ht="13.5" customHeight="1" hidden="1">
      <c r="A338" s="127" t="s">
        <v>36</v>
      </c>
      <c r="B338" s="83" t="s">
        <v>109</v>
      </c>
      <c r="C338" s="82" t="s">
        <v>4</v>
      </c>
      <c r="D338" s="4">
        <v>94</v>
      </c>
      <c r="E338" s="4"/>
      <c r="F338" s="77">
        <v>0</v>
      </c>
      <c r="G338" s="3">
        <v>333</v>
      </c>
      <c r="L338" s="61" t="s">
        <v>36</v>
      </c>
      <c r="M338" s="63">
        <v>8</v>
      </c>
      <c r="N338" s="63">
        <v>0</v>
      </c>
      <c r="O338" s="3">
        <v>0</v>
      </c>
      <c r="P338" s="3">
        <f t="shared" si="18"/>
        <v>0</v>
      </c>
      <c r="Q338" s="3">
        <f t="shared" si="16"/>
      </c>
      <c r="R338" s="3">
        <f t="shared" si="17"/>
        <v>120</v>
      </c>
    </row>
    <row r="339" spans="1:18" ht="13.5" customHeight="1" hidden="1">
      <c r="A339" s="127" t="s">
        <v>36</v>
      </c>
      <c r="B339" s="83" t="s">
        <v>109</v>
      </c>
      <c r="C339" s="82" t="s">
        <v>5</v>
      </c>
      <c r="D339" s="4"/>
      <c r="E339" s="4"/>
      <c r="F339" s="77"/>
      <c r="G339" s="3">
        <v>334</v>
      </c>
      <c r="L339" s="61" t="s">
        <v>36</v>
      </c>
      <c r="M339" s="63">
        <v>9</v>
      </c>
      <c r="N339" s="63">
        <v>0</v>
      </c>
      <c r="O339" s="3">
        <v>0</v>
      </c>
      <c r="P339" s="3">
        <f t="shared" si="18"/>
        <v>0</v>
      </c>
      <c r="Q339" s="3">
        <f t="shared" si="16"/>
      </c>
      <c r="R339" s="3">
        <f t="shared" si="17"/>
        <v>288</v>
      </c>
    </row>
    <row r="340" spans="1:18" ht="13.5" customHeight="1" hidden="1">
      <c r="A340" s="127" t="s">
        <v>36</v>
      </c>
      <c r="B340" s="83" t="s">
        <v>110</v>
      </c>
      <c r="C340" s="82" t="s">
        <v>4</v>
      </c>
      <c r="D340" s="4"/>
      <c r="E340" s="4">
        <v>350</v>
      </c>
      <c r="F340" s="77"/>
      <c r="G340" s="3">
        <v>335</v>
      </c>
      <c r="L340" s="61" t="s">
        <v>36</v>
      </c>
      <c r="M340" s="63">
        <v>10</v>
      </c>
      <c r="N340" s="63">
        <v>0</v>
      </c>
      <c r="O340" s="3">
        <v>0</v>
      </c>
      <c r="P340" s="3">
        <f t="shared" si="18"/>
        <v>0</v>
      </c>
      <c r="Q340" s="3">
        <f t="shared" si="16"/>
      </c>
      <c r="R340" s="3">
        <f t="shared" si="17"/>
        <v>360</v>
      </c>
    </row>
    <row r="341" spans="1:18" ht="13.5" customHeight="1" hidden="1">
      <c r="A341" s="127" t="s">
        <v>36</v>
      </c>
      <c r="B341" s="83" t="s">
        <v>110</v>
      </c>
      <c r="C341" s="82" t="s">
        <v>5</v>
      </c>
      <c r="D341" s="4"/>
      <c r="E341" s="4"/>
      <c r="F341" s="77"/>
      <c r="G341" s="3">
        <v>336</v>
      </c>
      <c r="L341" s="61" t="s">
        <v>36</v>
      </c>
      <c r="M341" s="63">
        <v>11</v>
      </c>
      <c r="N341" s="63">
        <v>0</v>
      </c>
      <c r="O341" s="3">
        <v>0</v>
      </c>
      <c r="P341" s="3">
        <f t="shared" si="18"/>
        <v>0</v>
      </c>
      <c r="Q341" s="3">
        <f t="shared" si="16"/>
      </c>
      <c r="R341" s="3">
        <f t="shared" si="17"/>
        <v>240</v>
      </c>
    </row>
    <row r="342" spans="1:18" ht="13.5" customHeight="1" hidden="1">
      <c r="A342" s="127" t="s">
        <v>36</v>
      </c>
      <c r="B342" s="83" t="s">
        <v>111</v>
      </c>
      <c r="C342" s="82" t="s">
        <v>4</v>
      </c>
      <c r="D342" s="4">
        <v>0</v>
      </c>
      <c r="E342" s="4">
        <v>0</v>
      </c>
      <c r="F342" s="77">
        <v>181</v>
      </c>
      <c r="G342" s="3">
        <v>337</v>
      </c>
      <c r="L342" s="61" t="s">
        <v>36</v>
      </c>
      <c r="M342" s="63">
        <v>12</v>
      </c>
      <c r="N342" s="63">
        <v>181</v>
      </c>
      <c r="O342" s="3">
        <v>0</v>
      </c>
      <c r="P342" s="3">
        <f t="shared" si="18"/>
        <v>181</v>
      </c>
      <c r="Q342" s="3">
        <f t="shared" si="16"/>
        <v>181</v>
      </c>
      <c r="R342" s="3">
        <f t="shared" si="17"/>
        <v>0</v>
      </c>
    </row>
    <row r="343" spans="1:18" ht="13.5" customHeight="1" hidden="1">
      <c r="A343" s="128" t="s">
        <v>36</v>
      </c>
      <c r="B343" s="83" t="s">
        <v>111</v>
      </c>
      <c r="C343" s="82" t="s">
        <v>5</v>
      </c>
      <c r="D343" s="4"/>
      <c r="E343" s="4"/>
      <c r="F343" s="77"/>
      <c r="G343" s="3">
        <v>338</v>
      </c>
      <c r="H343" s="68">
        <f>F331+F333+F338+F340</f>
        <v>188</v>
      </c>
      <c r="I343" s="66">
        <f>F332+F334+F339+F341</f>
        <v>0</v>
      </c>
      <c r="J343" s="66">
        <v>366</v>
      </c>
      <c r="K343" s="66">
        <v>0</v>
      </c>
      <c r="L343" s="61" t="s">
        <v>36</v>
      </c>
      <c r="M343" s="63">
        <v>13</v>
      </c>
      <c r="N343" s="63">
        <v>0</v>
      </c>
      <c r="O343" s="3">
        <v>0</v>
      </c>
      <c r="P343" s="3">
        <f t="shared" si="18"/>
        <v>0</v>
      </c>
      <c r="Q343" s="3">
        <f t="shared" si="16"/>
      </c>
      <c r="R343" s="3">
        <f t="shared" si="17"/>
        <v>0</v>
      </c>
    </row>
    <row r="344" spans="1:18" ht="13.5" customHeight="1" hidden="1">
      <c r="A344" s="126" t="s">
        <v>106</v>
      </c>
      <c r="B344" s="80" t="s">
        <v>107</v>
      </c>
      <c r="C344" s="81" t="s">
        <v>4</v>
      </c>
      <c r="D344" s="4">
        <v>1055</v>
      </c>
      <c r="E344" s="4">
        <v>1057</v>
      </c>
      <c r="F344" s="77">
        <v>592</v>
      </c>
      <c r="G344" s="3">
        <v>339</v>
      </c>
      <c r="L344" s="64">
        <v>836</v>
      </c>
      <c r="M344" s="64">
        <v>592</v>
      </c>
      <c r="N344" s="63">
        <v>592</v>
      </c>
      <c r="O344" s="3">
        <v>243</v>
      </c>
      <c r="P344" s="3">
        <f t="shared" si="18"/>
        <v>592</v>
      </c>
      <c r="Q344" s="3">
        <f t="shared" si="16"/>
        <v>592</v>
      </c>
      <c r="R344" s="3">
        <f t="shared" si="17"/>
        <v>67576880615400</v>
      </c>
    </row>
    <row r="345" spans="1:18" ht="13.5" customHeight="1" hidden="1">
      <c r="A345" s="127" t="s">
        <v>106</v>
      </c>
      <c r="B345" s="80" t="s">
        <v>107</v>
      </c>
      <c r="C345" s="82" t="s">
        <v>5</v>
      </c>
      <c r="D345" s="4">
        <v>292</v>
      </c>
      <c r="E345" s="4">
        <v>294</v>
      </c>
      <c r="F345" s="77">
        <v>147</v>
      </c>
      <c r="G345" s="3">
        <v>340</v>
      </c>
      <c r="L345" s="64"/>
      <c r="M345" s="64">
        <v>147</v>
      </c>
      <c r="N345" s="63">
        <v>225</v>
      </c>
      <c r="O345" s="3">
        <v>78</v>
      </c>
      <c r="P345" s="3">
        <f t="shared" si="18"/>
        <v>225</v>
      </c>
      <c r="Q345" s="3">
        <f t="shared" si="16"/>
        <v>225</v>
      </c>
      <c r="R345" s="3">
        <f t="shared" si="17"/>
        <v>50707717200</v>
      </c>
    </row>
    <row r="346" spans="1:18" ht="13.5" customHeight="1" hidden="1">
      <c r="A346" s="127" t="s">
        <v>106</v>
      </c>
      <c r="B346" s="80" t="s">
        <v>108</v>
      </c>
      <c r="C346" s="82" t="s">
        <v>4</v>
      </c>
      <c r="D346" s="4"/>
      <c r="E346" s="4">
        <v>0</v>
      </c>
      <c r="F346" s="77"/>
      <c r="G346" s="3">
        <v>341</v>
      </c>
      <c r="L346" s="64"/>
      <c r="M346" s="64"/>
      <c r="N346" s="63">
        <v>0</v>
      </c>
      <c r="O346" s="3">
        <v>0</v>
      </c>
      <c r="P346" s="3">
        <f t="shared" si="18"/>
        <v>0</v>
      </c>
      <c r="Q346" s="3">
        <f t="shared" si="16"/>
      </c>
      <c r="R346" s="3">
        <f t="shared" si="17"/>
        <v>-32760</v>
      </c>
    </row>
    <row r="347" spans="1:18" ht="13.5" customHeight="1" hidden="1">
      <c r="A347" s="127" t="s">
        <v>106</v>
      </c>
      <c r="B347" s="80" t="s">
        <v>108</v>
      </c>
      <c r="C347" s="82" t="s">
        <v>5</v>
      </c>
      <c r="D347" s="4"/>
      <c r="E347" s="4">
        <v>0</v>
      </c>
      <c r="F347" s="77"/>
      <c r="G347" s="3">
        <v>342</v>
      </c>
      <c r="L347" s="64"/>
      <c r="M347" s="64"/>
      <c r="N347" s="63">
        <v>0</v>
      </c>
      <c r="O347" s="3">
        <v>0</v>
      </c>
      <c r="P347" s="3">
        <f t="shared" si="18"/>
        <v>0</v>
      </c>
      <c r="Q347" s="3">
        <f t="shared" si="16"/>
      </c>
      <c r="R347" s="3">
        <f t="shared" si="17"/>
        <v>-32760</v>
      </c>
    </row>
    <row r="348" spans="1:18" ht="13.5" customHeight="1" hidden="1">
      <c r="A348" s="127" t="s">
        <v>106</v>
      </c>
      <c r="B348" s="83" t="s">
        <v>7</v>
      </c>
      <c r="C348" s="82"/>
      <c r="D348" s="4"/>
      <c r="E348" s="4">
        <v>0</v>
      </c>
      <c r="F348" s="77"/>
      <c r="G348" s="3">
        <v>343</v>
      </c>
      <c r="L348" s="64"/>
      <c r="M348" s="64"/>
      <c r="N348" s="63"/>
      <c r="P348" s="3">
        <f t="shared" si="18"/>
        <v>0</v>
      </c>
      <c r="Q348" s="3">
        <f t="shared" si="16"/>
      </c>
      <c r="R348" s="3">
        <f t="shared" si="17"/>
        <v>-32760</v>
      </c>
    </row>
    <row r="349" spans="1:18" ht="13.5" customHeight="1" hidden="1">
      <c r="A349" s="127" t="s">
        <v>106</v>
      </c>
      <c r="B349" s="83" t="s">
        <v>8</v>
      </c>
      <c r="C349" s="82"/>
      <c r="D349" s="4"/>
      <c r="E349" s="4">
        <v>0</v>
      </c>
      <c r="F349" s="77"/>
      <c r="G349" s="3">
        <v>344</v>
      </c>
      <c r="L349" s="64"/>
      <c r="M349" s="64"/>
      <c r="N349" s="63"/>
      <c r="P349" s="3">
        <f t="shared" si="18"/>
        <v>0</v>
      </c>
      <c r="Q349" s="3">
        <f t="shared" si="16"/>
      </c>
      <c r="R349" s="3">
        <f t="shared" si="17"/>
        <v>-32760</v>
      </c>
    </row>
    <row r="350" spans="1:18" ht="13.5" customHeight="1" hidden="1">
      <c r="A350" s="127" t="s">
        <v>106</v>
      </c>
      <c r="B350" s="83" t="s">
        <v>9</v>
      </c>
      <c r="C350" s="82"/>
      <c r="D350" s="4"/>
      <c r="E350" s="4">
        <v>0</v>
      </c>
      <c r="F350" s="77"/>
      <c r="G350" s="3">
        <v>345</v>
      </c>
      <c r="L350" s="64"/>
      <c r="M350" s="64"/>
      <c r="N350" s="63"/>
      <c r="P350" s="3">
        <f t="shared" si="18"/>
        <v>0</v>
      </c>
      <c r="Q350" s="3">
        <f t="shared" si="16"/>
      </c>
      <c r="R350" s="3">
        <f t="shared" si="17"/>
        <v>-32760</v>
      </c>
    </row>
    <row r="351" spans="1:18" ht="13.5" customHeight="1" hidden="1">
      <c r="A351" s="127" t="s">
        <v>106</v>
      </c>
      <c r="B351" s="83" t="s">
        <v>109</v>
      </c>
      <c r="C351" s="82" t="s">
        <v>4</v>
      </c>
      <c r="D351" s="4"/>
      <c r="E351" s="4">
        <v>439</v>
      </c>
      <c r="F351" s="77">
        <v>62</v>
      </c>
      <c r="G351" s="3">
        <v>346</v>
      </c>
      <c r="L351" s="64"/>
      <c r="M351" s="64">
        <v>107</v>
      </c>
      <c r="N351" s="63">
        <v>62</v>
      </c>
      <c r="O351" s="3">
        <v>0</v>
      </c>
      <c r="P351" s="3">
        <f t="shared" si="18"/>
        <v>62</v>
      </c>
      <c r="Q351" s="3">
        <f t="shared" si="16"/>
        <v>62</v>
      </c>
      <c r="R351" s="3">
        <f t="shared" si="17"/>
        <v>9199686000</v>
      </c>
    </row>
    <row r="352" spans="1:18" ht="13.5" customHeight="1" hidden="1">
      <c r="A352" s="127" t="s">
        <v>106</v>
      </c>
      <c r="B352" s="83" t="s">
        <v>109</v>
      </c>
      <c r="C352" s="82" t="s">
        <v>5</v>
      </c>
      <c r="D352" s="4"/>
      <c r="E352" s="4">
        <v>120</v>
      </c>
      <c r="F352" s="77"/>
      <c r="G352" s="3">
        <v>347</v>
      </c>
      <c r="L352" s="64"/>
      <c r="M352" s="64"/>
      <c r="N352" s="63">
        <v>0</v>
      </c>
      <c r="O352" s="3">
        <v>0</v>
      </c>
      <c r="P352" s="3">
        <f t="shared" si="18"/>
        <v>0</v>
      </c>
      <c r="Q352" s="3">
        <f t="shared" si="16"/>
      </c>
      <c r="R352" s="3">
        <f t="shared" si="17"/>
        <v>-32760</v>
      </c>
    </row>
    <row r="353" spans="1:18" ht="13.5" customHeight="1" hidden="1">
      <c r="A353" s="127" t="s">
        <v>106</v>
      </c>
      <c r="B353" s="83" t="s">
        <v>110</v>
      </c>
      <c r="C353" s="82" t="s">
        <v>4</v>
      </c>
      <c r="D353" s="4">
        <v>60</v>
      </c>
      <c r="E353" s="4">
        <v>45</v>
      </c>
      <c r="F353" s="77">
        <v>593</v>
      </c>
      <c r="G353" s="3">
        <v>348</v>
      </c>
      <c r="L353" s="64"/>
      <c r="M353" s="64">
        <v>973</v>
      </c>
      <c r="N353" s="63">
        <v>593</v>
      </c>
      <c r="O353" s="3">
        <v>0</v>
      </c>
      <c r="P353" s="3">
        <f t="shared" si="18"/>
        <v>593</v>
      </c>
      <c r="Q353" s="3">
        <f t="shared" si="16"/>
        <v>593</v>
      </c>
      <c r="R353" s="3">
        <f t="shared" si="17"/>
        <v>834206517365760</v>
      </c>
    </row>
    <row r="354" spans="1:18" ht="13.5" customHeight="1" hidden="1">
      <c r="A354" s="127" t="s">
        <v>106</v>
      </c>
      <c r="B354" s="83" t="s">
        <v>110</v>
      </c>
      <c r="C354" s="82" t="s">
        <v>5</v>
      </c>
      <c r="D354" s="4"/>
      <c r="E354" s="4">
        <v>0</v>
      </c>
      <c r="F354" s="77">
        <v>188</v>
      </c>
      <c r="G354" s="3">
        <v>349</v>
      </c>
      <c r="L354" s="64"/>
      <c r="M354" s="64">
        <v>307</v>
      </c>
      <c r="N354" s="63">
        <v>188</v>
      </c>
      <c r="O354" s="3">
        <v>0</v>
      </c>
      <c r="P354" s="3">
        <f t="shared" si="18"/>
        <v>188</v>
      </c>
      <c r="Q354" s="3">
        <f t="shared" si="16"/>
        <v>188</v>
      </c>
      <c r="R354" s="3">
        <f t="shared" si="17"/>
        <v>2365179138000</v>
      </c>
    </row>
    <row r="355" spans="1:18" ht="13.5" customHeight="1" hidden="1">
      <c r="A355" s="127" t="s">
        <v>106</v>
      </c>
      <c r="B355" s="83" t="s">
        <v>111</v>
      </c>
      <c r="C355" s="82" t="s">
        <v>4</v>
      </c>
      <c r="D355" s="4"/>
      <c r="E355" s="4">
        <v>30</v>
      </c>
      <c r="F355" s="77">
        <v>31</v>
      </c>
      <c r="G355" s="3">
        <v>350</v>
      </c>
      <c r="J355" s="66">
        <v>31</v>
      </c>
      <c r="L355" s="64"/>
      <c r="M355" s="64">
        <v>111</v>
      </c>
      <c r="N355" s="63">
        <v>0</v>
      </c>
      <c r="O355" s="3">
        <v>0</v>
      </c>
      <c r="P355" s="3">
        <f t="shared" si="18"/>
        <v>0</v>
      </c>
      <c r="Q355" s="3">
        <f t="shared" si="16"/>
      </c>
      <c r="R355" s="3">
        <f t="shared" si="17"/>
        <v>11230259040</v>
      </c>
    </row>
    <row r="356" spans="1:18" ht="13.5" customHeight="1" hidden="1">
      <c r="A356" s="128" t="s">
        <v>106</v>
      </c>
      <c r="B356" s="83" t="s">
        <v>111</v>
      </c>
      <c r="C356" s="82" t="s">
        <v>5</v>
      </c>
      <c r="D356" s="4"/>
      <c r="E356" s="4">
        <v>0</v>
      </c>
      <c r="F356" s="77"/>
      <c r="G356" s="3">
        <v>351</v>
      </c>
      <c r="H356" s="68">
        <f>F344+F346+F351+F353</f>
        <v>1247</v>
      </c>
      <c r="I356" s="66">
        <f>F345+F347+F352+F354</f>
        <v>335</v>
      </c>
      <c r="J356" s="66">
        <v>1239</v>
      </c>
      <c r="K356" s="66">
        <v>335</v>
      </c>
      <c r="L356" s="61" t="s">
        <v>106</v>
      </c>
      <c r="M356" s="63">
        <v>13</v>
      </c>
      <c r="N356" s="63">
        <v>0</v>
      </c>
      <c r="O356" s="3">
        <v>0</v>
      </c>
      <c r="P356" s="3">
        <f t="shared" si="18"/>
        <v>0</v>
      </c>
      <c r="Q356" s="3">
        <f t="shared" si="16"/>
      </c>
      <c r="R356" s="3">
        <f t="shared" si="17"/>
        <v>0</v>
      </c>
    </row>
    <row r="357" spans="1:9" ht="13.5" customHeight="1" hidden="1">
      <c r="A357" s="83" t="s">
        <v>38</v>
      </c>
      <c r="B357" s="83" t="s">
        <v>8</v>
      </c>
      <c r="C357" s="82"/>
      <c r="D357" s="4">
        <v>123</v>
      </c>
      <c r="E357" s="4">
        <v>76</v>
      </c>
      <c r="F357" s="77">
        <v>99</v>
      </c>
      <c r="G357" s="3" t="s">
        <v>120</v>
      </c>
      <c r="H357" s="66">
        <v>99</v>
      </c>
      <c r="I357" s="66" t="s">
        <v>152</v>
      </c>
    </row>
    <row r="358" spans="1:8" ht="13.5" customHeight="1" hidden="1">
      <c r="A358" s="83" t="s">
        <v>38</v>
      </c>
      <c r="B358" s="83" t="s">
        <v>9</v>
      </c>
      <c r="C358" s="82"/>
      <c r="D358" s="4">
        <v>223</v>
      </c>
      <c r="E358" s="4">
        <v>149</v>
      </c>
      <c r="F358" s="77">
        <v>107</v>
      </c>
      <c r="H358" s="66">
        <v>107</v>
      </c>
    </row>
    <row r="359" spans="1:6" ht="13.5" customHeight="1">
      <c r="A359" s="126" t="s">
        <v>115</v>
      </c>
      <c r="B359" s="80" t="s">
        <v>107</v>
      </c>
      <c r="C359" s="81" t="s">
        <v>4</v>
      </c>
      <c r="D359" s="4">
        <f aca="true" t="shared" si="19" ref="D359:F371">SUM(D344,D331,D318,D305,D292,D279,D266,D253,D240,D227,D214,D201,D188,D175,D162,D149,D136,D123,D110,D97,D84,D71,D58,D45,D32,D19,D6)</f>
        <v>5623</v>
      </c>
      <c r="E359" s="4">
        <f t="shared" si="19"/>
        <v>4068</v>
      </c>
      <c r="F359" s="77">
        <f t="shared" si="19"/>
        <v>2816</v>
      </c>
    </row>
    <row r="360" spans="1:6" ht="13.5" customHeight="1">
      <c r="A360" s="127" t="s">
        <v>115</v>
      </c>
      <c r="B360" s="80" t="s">
        <v>107</v>
      </c>
      <c r="C360" s="82" t="s">
        <v>5</v>
      </c>
      <c r="D360" s="4">
        <f t="shared" si="19"/>
        <v>1559</v>
      </c>
      <c r="E360" s="4">
        <f t="shared" si="19"/>
        <v>1096</v>
      </c>
      <c r="F360" s="77">
        <f t="shared" si="19"/>
        <v>839</v>
      </c>
    </row>
    <row r="361" spans="1:6" ht="13.5" customHeight="1">
      <c r="A361" s="127" t="s">
        <v>115</v>
      </c>
      <c r="B361" s="80" t="s">
        <v>108</v>
      </c>
      <c r="C361" s="82" t="s">
        <v>4</v>
      </c>
      <c r="D361" s="4">
        <f t="shared" si="19"/>
        <v>17941</v>
      </c>
      <c r="E361" s="4">
        <f t="shared" si="19"/>
        <v>14600</v>
      </c>
      <c r="F361" s="77">
        <f t="shared" si="19"/>
        <v>11834</v>
      </c>
    </row>
    <row r="362" spans="1:6" ht="13.5" customHeight="1">
      <c r="A362" s="127" t="s">
        <v>115</v>
      </c>
      <c r="B362" s="80" t="s">
        <v>108</v>
      </c>
      <c r="C362" s="82" t="s">
        <v>5</v>
      </c>
      <c r="D362" s="4">
        <f t="shared" si="19"/>
        <v>1699</v>
      </c>
      <c r="E362" s="4">
        <f t="shared" si="19"/>
        <v>1287</v>
      </c>
      <c r="F362" s="77">
        <f t="shared" si="19"/>
        <v>992</v>
      </c>
    </row>
    <row r="363" spans="1:6" ht="13.5" customHeight="1">
      <c r="A363" s="127" t="s">
        <v>115</v>
      </c>
      <c r="B363" s="83" t="s">
        <v>7</v>
      </c>
      <c r="C363" s="82"/>
      <c r="D363" s="4">
        <f t="shared" si="19"/>
        <v>191</v>
      </c>
      <c r="E363" s="4">
        <f t="shared" si="19"/>
        <v>47</v>
      </c>
      <c r="F363" s="77">
        <f t="shared" si="19"/>
        <v>84</v>
      </c>
    </row>
    <row r="364" spans="1:6" ht="13.5" customHeight="1">
      <c r="A364" s="127" t="s">
        <v>115</v>
      </c>
      <c r="B364" s="83" t="s">
        <v>8</v>
      </c>
      <c r="C364" s="82"/>
      <c r="D364" s="4">
        <f aca="true" t="shared" si="20" ref="D364:F365">SUM(D357,D349,D336,D323,D310,D297,D284,D271,D258,D245,D232,D219,D206,D193,D180,D167,D154,D141,D128,D115,D102,D89,D76,D63,D50,D37,D24,D11)</f>
        <v>3277</v>
      </c>
      <c r="E364" s="4">
        <f t="shared" si="20"/>
        <v>1079</v>
      </c>
      <c r="F364" s="4">
        <f t="shared" si="20"/>
        <v>2001</v>
      </c>
    </row>
    <row r="365" spans="1:6" ht="13.5" customHeight="1">
      <c r="A365" s="127" t="s">
        <v>115</v>
      </c>
      <c r="B365" s="83" t="s">
        <v>9</v>
      </c>
      <c r="C365" s="82"/>
      <c r="D365" s="4">
        <f t="shared" si="20"/>
        <v>918</v>
      </c>
      <c r="E365" s="4">
        <f t="shared" si="20"/>
        <v>495</v>
      </c>
      <c r="F365" s="4">
        <f t="shared" si="20"/>
        <v>978</v>
      </c>
    </row>
    <row r="366" spans="1:6" ht="13.5" customHeight="1">
      <c r="A366" s="127" t="s">
        <v>115</v>
      </c>
      <c r="B366" s="83" t="s">
        <v>109</v>
      </c>
      <c r="C366" s="82" t="s">
        <v>4</v>
      </c>
      <c r="D366" s="4">
        <f t="shared" si="19"/>
        <v>8414</v>
      </c>
      <c r="E366" s="4">
        <f t="shared" si="19"/>
        <v>4449</v>
      </c>
      <c r="F366" s="77">
        <f t="shared" si="19"/>
        <v>12792</v>
      </c>
    </row>
    <row r="367" spans="1:6" ht="13.5" customHeight="1">
      <c r="A367" s="127" t="s">
        <v>115</v>
      </c>
      <c r="B367" s="83" t="s">
        <v>109</v>
      </c>
      <c r="C367" s="82" t="s">
        <v>5</v>
      </c>
      <c r="D367" s="4">
        <f t="shared" si="19"/>
        <v>1355</v>
      </c>
      <c r="E367" s="4">
        <f t="shared" si="19"/>
        <v>1334</v>
      </c>
      <c r="F367" s="78">
        <f t="shared" si="19"/>
        <v>1355.5</v>
      </c>
    </row>
    <row r="368" spans="1:6" ht="13.5" customHeight="1">
      <c r="A368" s="127" t="s">
        <v>115</v>
      </c>
      <c r="B368" s="83" t="s">
        <v>110</v>
      </c>
      <c r="C368" s="82" t="s">
        <v>4</v>
      </c>
      <c r="D368" s="4">
        <f t="shared" si="19"/>
        <v>3049</v>
      </c>
      <c r="E368" s="4">
        <f t="shared" si="19"/>
        <v>9845</v>
      </c>
      <c r="F368" s="77">
        <f t="shared" si="19"/>
        <v>5740</v>
      </c>
    </row>
    <row r="369" spans="1:6" ht="13.5" customHeight="1">
      <c r="A369" s="127" t="s">
        <v>115</v>
      </c>
      <c r="B369" s="83" t="s">
        <v>110</v>
      </c>
      <c r="C369" s="82" t="s">
        <v>5</v>
      </c>
      <c r="D369" s="4">
        <f t="shared" si="19"/>
        <v>1472</v>
      </c>
      <c r="E369" s="4">
        <f t="shared" si="19"/>
        <v>1367</v>
      </c>
      <c r="F369" s="77">
        <f t="shared" si="19"/>
        <v>1549</v>
      </c>
    </row>
    <row r="370" spans="1:6" ht="13.5" customHeight="1">
      <c r="A370" s="127" t="s">
        <v>115</v>
      </c>
      <c r="B370" s="83" t="s">
        <v>111</v>
      </c>
      <c r="C370" s="82" t="s">
        <v>4</v>
      </c>
      <c r="D370" s="4">
        <f t="shared" si="19"/>
        <v>446</v>
      </c>
      <c r="E370" s="4">
        <f t="shared" si="19"/>
        <v>5155</v>
      </c>
      <c r="F370" s="77">
        <f t="shared" si="19"/>
        <v>3180</v>
      </c>
    </row>
    <row r="371" spans="1:11" ht="13.5" customHeight="1">
      <c r="A371" s="128" t="s">
        <v>115</v>
      </c>
      <c r="B371" s="83" t="s">
        <v>111</v>
      </c>
      <c r="C371" s="82" t="s">
        <v>5</v>
      </c>
      <c r="D371" s="4">
        <f t="shared" si="19"/>
        <v>692</v>
      </c>
      <c r="E371" s="4">
        <f t="shared" si="19"/>
        <v>801</v>
      </c>
      <c r="F371" s="77">
        <f t="shared" si="19"/>
        <v>792</v>
      </c>
      <c r="H371" s="68">
        <f>F359+F361+F366+F368</f>
        <v>33182</v>
      </c>
      <c r="I371" s="66">
        <f>F360+F362+F367+F369</f>
        <v>4735.5</v>
      </c>
      <c r="J371" s="66">
        <v>34636</v>
      </c>
      <c r="K371" s="66">
        <v>4871</v>
      </c>
    </row>
    <row r="372" spans="1:8" ht="15">
      <c r="A372" s="85"/>
      <c r="B372" s="86" t="s">
        <v>139</v>
      </c>
      <c r="C372" s="87"/>
      <c r="D372" s="88"/>
      <c r="E372" s="88"/>
      <c r="F372" s="89"/>
      <c r="H372" s="68"/>
    </row>
    <row r="373" spans="1:8" ht="15">
      <c r="A373" s="85"/>
      <c r="B373" s="86"/>
      <c r="C373" s="87"/>
      <c r="D373" s="88"/>
      <c r="E373" s="88"/>
      <c r="F373" s="89"/>
      <c r="H373" s="68"/>
    </row>
    <row r="374" spans="4:6" ht="12.75">
      <c r="D374" s="3">
        <f>SUM(D359:D371)</f>
        <v>46636</v>
      </c>
      <c r="E374" s="3">
        <f>SUM(E359:E371)</f>
        <v>45623</v>
      </c>
      <c r="F374" s="3">
        <f>SUM(F359:F371)</f>
        <v>44952.5</v>
      </c>
    </row>
    <row r="375" ht="12.75">
      <c r="H375" s="66">
        <f>SUM(H371:H374)</f>
        <v>33182</v>
      </c>
    </row>
    <row r="376" spans="4:6" ht="12.75">
      <c r="D376" s="3">
        <f>D359+D361+D366+D368</f>
        <v>35027</v>
      </c>
      <c r="F376" s="62">
        <f>F359+F360</f>
        <v>3655</v>
      </c>
    </row>
    <row r="378" ht="12.75">
      <c r="F378" s="62">
        <f>F361+F362</f>
        <v>12826</v>
      </c>
    </row>
    <row r="383" ht="12.75">
      <c r="F383" s="62">
        <f>F366+F367</f>
        <v>14147.5</v>
      </c>
    </row>
    <row r="385" ht="12.75">
      <c r="F385" s="62">
        <f>F368+F369</f>
        <v>7289</v>
      </c>
    </row>
    <row r="387" ht="12.75">
      <c r="F387" s="62">
        <f>F370+F371</f>
        <v>3972</v>
      </c>
    </row>
  </sheetData>
  <sheetProtection/>
  <mergeCells count="28">
    <mergeCell ref="A359:A371"/>
    <mergeCell ref="A227:A239"/>
    <mergeCell ref="A240:A252"/>
    <mergeCell ref="A253:A265"/>
    <mergeCell ref="A266:A278"/>
    <mergeCell ref="A279:A291"/>
    <mergeCell ref="A201:A213"/>
    <mergeCell ref="A214:A226"/>
    <mergeCell ref="A305:A317"/>
    <mergeCell ref="A318:A330"/>
    <mergeCell ref="A331:A343"/>
    <mergeCell ref="A344:A356"/>
    <mergeCell ref="A84:A96"/>
    <mergeCell ref="A97:A109"/>
    <mergeCell ref="A110:A122"/>
    <mergeCell ref="A123:A135"/>
    <mergeCell ref="A136:A148"/>
    <mergeCell ref="A292:A304"/>
    <mergeCell ref="A149:A161"/>
    <mergeCell ref="A162:A174"/>
    <mergeCell ref="A175:A187"/>
    <mergeCell ref="A188:A200"/>
    <mergeCell ref="A6:A18"/>
    <mergeCell ref="A19:A31"/>
    <mergeCell ref="A32:A44"/>
    <mergeCell ref="A45:A57"/>
    <mergeCell ref="A58:A70"/>
    <mergeCell ref="A71:A8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I371"/>
  <sheetViews>
    <sheetView zoomScalePageLayoutView="0" workbookViewId="0" topLeftCell="A2">
      <selection activeCell="B188" sqref="A188:IV358"/>
    </sheetView>
  </sheetViews>
  <sheetFormatPr defaultColWidth="9.140625" defaultRowHeight="15"/>
  <cols>
    <col min="1" max="1" width="9.140625" style="3" customWidth="1"/>
    <col min="2" max="2" width="44.140625" style="8" customWidth="1"/>
    <col min="3" max="3" width="9.140625" style="3" customWidth="1"/>
    <col min="4" max="5" width="11.00390625" style="3" customWidth="1"/>
    <col min="6" max="6" width="12.7109375" style="3" customWidth="1"/>
    <col min="7" max="16384" width="9.140625" style="3" customWidth="1"/>
  </cols>
  <sheetData>
    <row r="1" ht="12.75">
      <c r="A1" s="2" t="s">
        <v>45</v>
      </c>
    </row>
    <row r="4" spans="4:6" ht="12.75">
      <c r="D4" s="129" t="s">
        <v>116</v>
      </c>
      <c r="E4" s="129"/>
      <c r="F4" s="129"/>
    </row>
    <row r="5" spans="1:6" ht="25.5">
      <c r="A5" s="4" t="s">
        <v>0</v>
      </c>
      <c r="B5" s="6" t="s">
        <v>1</v>
      </c>
      <c r="C5" s="4" t="s">
        <v>37</v>
      </c>
      <c r="D5" s="5" t="s">
        <v>112</v>
      </c>
      <c r="E5" s="5" t="s">
        <v>44</v>
      </c>
      <c r="F5" s="5" t="s">
        <v>113</v>
      </c>
    </row>
    <row r="6" spans="1:6" ht="25.5" hidden="1">
      <c r="A6" s="126" t="s">
        <v>2</v>
      </c>
      <c r="B6" s="80" t="s">
        <v>107</v>
      </c>
      <c r="C6" s="81" t="s">
        <v>4</v>
      </c>
      <c r="D6" s="4"/>
      <c r="E6" s="4"/>
      <c r="F6" s="77"/>
    </row>
    <row r="7" spans="1:6" ht="25.5" hidden="1">
      <c r="A7" s="127"/>
      <c r="B7" s="80" t="s">
        <v>107</v>
      </c>
      <c r="C7" s="82" t="s">
        <v>5</v>
      </c>
      <c r="D7" s="4"/>
      <c r="E7" s="4"/>
      <c r="F7" s="77"/>
    </row>
    <row r="8" spans="1:6" ht="25.5" hidden="1">
      <c r="A8" s="127"/>
      <c r="B8" s="80" t="s">
        <v>108</v>
      </c>
      <c r="C8" s="82" t="s">
        <v>4</v>
      </c>
      <c r="D8" s="4">
        <v>63</v>
      </c>
      <c r="E8" s="4">
        <v>50</v>
      </c>
      <c r="F8" s="77">
        <v>56</v>
      </c>
    </row>
    <row r="9" spans="1:6" ht="25.5" hidden="1">
      <c r="A9" s="127"/>
      <c r="B9" s="80" t="s">
        <v>108</v>
      </c>
      <c r="C9" s="82" t="s">
        <v>5</v>
      </c>
      <c r="D9" s="4">
        <v>4</v>
      </c>
      <c r="E9" s="4">
        <v>2</v>
      </c>
      <c r="F9" s="77">
        <v>3</v>
      </c>
    </row>
    <row r="10" spans="1:6" ht="12.75" hidden="1">
      <c r="A10" s="127"/>
      <c r="B10" s="83" t="s">
        <v>7</v>
      </c>
      <c r="C10" s="82"/>
      <c r="D10" s="4">
        <v>9</v>
      </c>
      <c r="E10" s="4"/>
      <c r="F10" s="77"/>
    </row>
    <row r="11" spans="1:6" ht="12.75" hidden="1">
      <c r="A11" s="127"/>
      <c r="B11" s="83" t="s">
        <v>8</v>
      </c>
      <c r="C11" s="82"/>
      <c r="D11" s="4">
        <v>1</v>
      </c>
      <c r="E11" s="4"/>
      <c r="F11" s="77"/>
    </row>
    <row r="12" spans="1:6" ht="12.75" hidden="1">
      <c r="A12" s="127"/>
      <c r="B12" s="83" t="s">
        <v>9</v>
      </c>
      <c r="C12" s="82"/>
      <c r="D12" s="4">
        <v>1</v>
      </c>
      <c r="E12" s="4"/>
      <c r="F12" s="77"/>
    </row>
    <row r="13" spans="1:6" ht="12.75" hidden="1">
      <c r="A13" s="127"/>
      <c r="B13" s="83" t="s">
        <v>109</v>
      </c>
      <c r="C13" s="82" t="s">
        <v>4</v>
      </c>
      <c r="D13" s="4"/>
      <c r="E13" s="4"/>
      <c r="F13" s="77"/>
    </row>
    <row r="14" spans="1:6" ht="12.75" hidden="1">
      <c r="A14" s="127"/>
      <c r="B14" s="83" t="s">
        <v>109</v>
      </c>
      <c r="C14" s="82" t="s">
        <v>5</v>
      </c>
      <c r="D14" s="4"/>
      <c r="E14" s="4"/>
      <c r="F14" s="77"/>
    </row>
    <row r="15" spans="1:6" ht="12.75" hidden="1">
      <c r="A15" s="127"/>
      <c r="B15" s="83" t="s">
        <v>110</v>
      </c>
      <c r="C15" s="82" t="s">
        <v>4</v>
      </c>
      <c r="D15" s="4"/>
      <c r="E15" s="4">
        <v>0</v>
      </c>
      <c r="F15" s="77"/>
    </row>
    <row r="16" spans="1:6" ht="12.75" hidden="1">
      <c r="A16" s="127"/>
      <c r="B16" s="83" t="s">
        <v>110</v>
      </c>
      <c r="C16" s="82" t="s">
        <v>5</v>
      </c>
      <c r="D16" s="4"/>
      <c r="E16" s="4">
        <v>0</v>
      </c>
      <c r="F16" s="77"/>
    </row>
    <row r="17" spans="1:6" ht="12.75" hidden="1">
      <c r="A17" s="127"/>
      <c r="B17" s="83" t="s">
        <v>111</v>
      </c>
      <c r="C17" s="82" t="s">
        <v>4</v>
      </c>
      <c r="D17" s="4"/>
      <c r="E17" s="4"/>
      <c r="F17" s="77"/>
    </row>
    <row r="18" spans="1:6" ht="12.75" hidden="1">
      <c r="A18" s="128"/>
      <c r="B18" s="83" t="s">
        <v>111</v>
      </c>
      <c r="C18" s="82" t="s">
        <v>5</v>
      </c>
      <c r="D18" s="4"/>
      <c r="E18" s="4"/>
      <c r="F18" s="77"/>
    </row>
    <row r="19" spans="1:6" ht="25.5" hidden="1">
      <c r="A19" s="126" t="s">
        <v>12</v>
      </c>
      <c r="B19" s="80" t="s">
        <v>107</v>
      </c>
      <c r="C19" s="81" t="s">
        <v>4</v>
      </c>
      <c r="D19" s="4"/>
      <c r="E19" s="4"/>
      <c r="F19" s="77"/>
    </row>
    <row r="20" spans="1:6" ht="25.5" customHeight="1" hidden="1">
      <c r="A20" s="127" t="s">
        <v>12</v>
      </c>
      <c r="B20" s="80" t="s">
        <v>107</v>
      </c>
      <c r="C20" s="82" t="s">
        <v>5</v>
      </c>
      <c r="D20" s="4"/>
      <c r="E20" s="4"/>
      <c r="F20" s="77"/>
    </row>
    <row r="21" spans="1:6" ht="25.5" customHeight="1" hidden="1">
      <c r="A21" s="127" t="s">
        <v>12</v>
      </c>
      <c r="B21" s="80" t="s">
        <v>108</v>
      </c>
      <c r="C21" s="82" t="s">
        <v>4</v>
      </c>
      <c r="D21" s="4">
        <v>29</v>
      </c>
      <c r="E21" s="4">
        <v>20</v>
      </c>
      <c r="F21" s="77">
        <v>27</v>
      </c>
    </row>
    <row r="22" spans="1:6" ht="25.5" customHeight="1" hidden="1">
      <c r="A22" s="127" t="s">
        <v>12</v>
      </c>
      <c r="B22" s="80" t="s">
        <v>108</v>
      </c>
      <c r="C22" s="82" t="s">
        <v>5</v>
      </c>
      <c r="D22" s="4"/>
      <c r="E22" s="4"/>
      <c r="F22" s="77"/>
    </row>
    <row r="23" spans="1:6" ht="12.75" customHeight="1" hidden="1">
      <c r="A23" s="127" t="s">
        <v>12</v>
      </c>
      <c r="B23" s="83" t="s">
        <v>7</v>
      </c>
      <c r="C23" s="82"/>
      <c r="D23" s="4">
        <v>0</v>
      </c>
      <c r="E23" s="4"/>
      <c r="F23" s="77"/>
    </row>
    <row r="24" spans="1:6" ht="12.75" customHeight="1" hidden="1">
      <c r="A24" s="127" t="s">
        <v>12</v>
      </c>
      <c r="B24" s="83" t="s">
        <v>8</v>
      </c>
      <c r="C24" s="82"/>
      <c r="D24" s="4">
        <v>3</v>
      </c>
      <c r="E24" s="4"/>
      <c r="F24" s="77"/>
    </row>
    <row r="25" spans="1:6" ht="12.75" customHeight="1" hidden="1">
      <c r="A25" s="127" t="s">
        <v>12</v>
      </c>
      <c r="B25" s="83" t="s">
        <v>9</v>
      </c>
      <c r="C25" s="82"/>
      <c r="D25" s="4">
        <v>0</v>
      </c>
      <c r="E25" s="4"/>
      <c r="F25" s="77">
        <v>1</v>
      </c>
    </row>
    <row r="26" spans="1:6" ht="12.75" customHeight="1" hidden="1">
      <c r="A26" s="127" t="s">
        <v>12</v>
      </c>
      <c r="B26" s="83" t="s">
        <v>109</v>
      </c>
      <c r="C26" s="82" t="s">
        <v>4</v>
      </c>
      <c r="D26" s="4"/>
      <c r="E26" s="4"/>
      <c r="F26" s="77"/>
    </row>
    <row r="27" spans="1:6" ht="12.75" customHeight="1" hidden="1">
      <c r="A27" s="127" t="s">
        <v>12</v>
      </c>
      <c r="B27" s="83" t="s">
        <v>109</v>
      </c>
      <c r="C27" s="82" t="s">
        <v>5</v>
      </c>
      <c r="D27" s="4"/>
      <c r="E27" s="4"/>
      <c r="F27" s="77"/>
    </row>
    <row r="28" spans="1:6" ht="12.75" customHeight="1" hidden="1">
      <c r="A28" s="127" t="s">
        <v>12</v>
      </c>
      <c r="B28" s="83" t="s">
        <v>110</v>
      </c>
      <c r="C28" s="82" t="s">
        <v>4</v>
      </c>
      <c r="D28" s="4"/>
      <c r="E28" s="4"/>
      <c r="F28" s="77"/>
    </row>
    <row r="29" spans="1:6" ht="12.75" customHeight="1" hidden="1">
      <c r="A29" s="127" t="s">
        <v>12</v>
      </c>
      <c r="B29" s="83" t="s">
        <v>110</v>
      </c>
      <c r="C29" s="82" t="s">
        <v>5</v>
      </c>
      <c r="D29" s="4"/>
      <c r="E29" s="4"/>
      <c r="F29" s="77"/>
    </row>
    <row r="30" spans="1:6" ht="12.75" customHeight="1" hidden="1">
      <c r="A30" s="127" t="s">
        <v>12</v>
      </c>
      <c r="B30" s="83" t="s">
        <v>111</v>
      </c>
      <c r="C30" s="82" t="s">
        <v>4</v>
      </c>
      <c r="D30" s="4"/>
      <c r="E30" s="4"/>
      <c r="F30" s="77"/>
    </row>
    <row r="31" spans="1:6" ht="12.75" customHeight="1" hidden="1">
      <c r="A31" s="128" t="s">
        <v>12</v>
      </c>
      <c r="B31" s="83" t="s">
        <v>111</v>
      </c>
      <c r="C31" s="82" t="s">
        <v>5</v>
      </c>
      <c r="D31" s="4"/>
      <c r="E31" s="4"/>
      <c r="F31" s="77"/>
    </row>
    <row r="32" spans="1:6" ht="25.5" hidden="1">
      <c r="A32" s="126" t="s">
        <v>13</v>
      </c>
      <c r="B32" s="80" t="s">
        <v>107</v>
      </c>
      <c r="C32" s="81" t="s">
        <v>4</v>
      </c>
      <c r="D32" s="4"/>
      <c r="E32" s="4"/>
      <c r="F32" s="77"/>
    </row>
    <row r="33" spans="1:6" ht="25.5" customHeight="1" hidden="1">
      <c r="A33" s="127" t="s">
        <v>13</v>
      </c>
      <c r="B33" s="80" t="s">
        <v>107</v>
      </c>
      <c r="C33" s="82" t="s">
        <v>5</v>
      </c>
      <c r="D33" s="4"/>
      <c r="E33" s="4"/>
      <c r="F33" s="77"/>
    </row>
    <row r="34" spans="1:6" ht="25.5" customHeight="1" hidden="1">
      <c r="A34" s="127" t="s">
        <v>13</v>
      </c>
      <c r="B34" s="80" t="s">
        <v>108</v>
      </c>
      <c r="C34" s="82" t="s">
        <v>4</v>
      </c>
      <c r="D34" s="4">
        <v>95</v>
      </c>
      <c r="E34" s="4">
        <v>103</v>
      </c>
      <c r="F34" s="77">
        <v>85</v>
      </c>
    </row>
    <row r="35" spans="1:6" ht="25.5" customHeight="1" hidden="1">
      <c r="A35" s="127" t="s">
        <v>13</v>
      </c>
      <c r="B35" s="80" t="s">
        <v>108</v>
      </c>
      <c r="C35" s="82" t="s">
        <v>5</v>
      </c>
      <c r="D35" s="4">
        <v>1</v>
      </c>
      <c r="E35" s="4">
        <v>5</v>
      </c>
      <c r="F35" s="77">
        <v>1</v>
      </c>
    </row>
    <row r="36" spans="1:6" ht="12.75" customHeight="1" hidden="1">
      <c r="A36" s="127" t="s">
        <v>13</v>
      </c>
      <c r="B36" s="83" t="s">
        <v>7</v>
      </c>
      <c r="C36" s="82"/>
      <c r="D36" s="4"/>
      <c r="E36" s="4"/>
      <c r="F36" s="77"/>
    </row>
    <row r="37" spans="1:6" ht="12.75" customHeight="1" hidden="1">
      <c r="A37" s="127" t="s">
        <v>13</v>
      </c>
      <c r="B37" s="83" t="s">
        <v>8</v>
      </c>
      <c r="C37" s="82"/>
      <c r="D37" s="4">
        <v>26</v>
      </c>
      <c r="E37" s="4">
        <v>10</v>
      </c>
      <c r="F37" s="77"/>
    </row>
    <row r="38" spans="1:6" ht="12.75" customHeight="1" hidden="1">
      <c r="A38" s="127" t="s">
        <v>13</v>
      </c>
      <c r="B38" s="83" t="s">
        <v>9</v>
      </c>
      <c r="C38" s="82"/>
      <c r="D38" s="4">
        <v>1</v>
      </c>
      <c r="E38" s="4">
        <v>2</v>
      </c>
      <c r="F38" s="77"/>
    </row>
    <row r="39" spans="1:6" ht="12.75" customHeight="1" hidden="1">
      <c r="A39" s="127" t="s">
        <v>13</v>
      </c>
      <c r="B39" s="83" t="s">
        <v>109</v>
      </c>
      <c r="C39" s="82" t="s">
        <v>4</v>
      </c>
      <c r="D39" s="4"/>
      <c r="E39" s="4"/>
      <c r="F39" s="77"/>
    </row>
    <row r="40" spans="1:6" ht="12.75" customHeight="1" hidden="1">
      <c r="A40" s="127" t="s">
        <v>13</v>
      </c>
      <c r="B40" s="83" t="s">
        <v>109</v>
      </c>
      <c r="C40" s="82" t="s">
        <v>5</v>
      </c>
      <c r="D40" s="4"/>
      <c r="E40" s="4"/>
      <c r="F40" s="77"/>
    </row>
    <row r="41" spans="1:6" ht="12.75" customHeight="1" hidden="1">
      <c r="A41" s="127" t="s">
        <v>13</v>
      </c>
      <c r="B41" s="83" t="s">
        <v>110</v>
      </c>
      <c r="C41" s="82" t="s">
        <v>4</v>
      </c>
      <c r="D41" s="4"/>
      <c r="E41" s="4">
        <v>0</v>
      </c>
      <c r="F41" s="77"/>
    </row>
    <row r="42" spans="1:6" ht="12.75" customHeight="1" hidden="1">
      <c r="A42" s="127" t="s">
        <v>13</v>
      </c>
      <c r="B42" s="83" t="s">
        <v>110</v>
      </c>
      <c r="C42" s="82" t="s">
        <v>5</v>
      </c>
      <c r="D42" s="4"/>
      <c r="E42" s="4">
        <v>0</v>
      </c>
      <c r="F42" s="77"/>
    </row>
    <row r="43" spans="1:6" ht="12.75" customHeight="1" hidden="1">
      <c r="A43" s="127" t="s">
        <v>13</v>
      </c>
      <c r="B43" s="83" t="s">
        <v>111</v>
      </c>
      <c r="C43" s="82" t="s">
        <v>4</v>
      </c>
      <c r="D43" s="4"/>
      <c r="E43" s="4">
        <v>0</v>
      </c>
      <c r="F43" s="77"/>
    </row>
    <row r="44" spans="1:6" ht="12.75" customHeight="1" hidden="1">
      <c r="A44" s="128" t="s">
        <v>13</v>
      </c>
      <c r="B44" s="83" t="s">
        <v>111</v>
      </c>
      <c r="C44" s="82" t="s">
        <v>5</v>
      </c>
      <c r="D44" s="4"/>
      <c r="E44" s="4">
        <v>0</v>
      </c>
      <c r="F44" s="77"/>
    </row>
    <row r="45" spans="1:6" ht="25.5" hidden="1">
      <c r="A45" s="126" t="s">
        <v>14</v>
      </c>
      <c r="B45" s="80" t="s">
        <v>107</v>
      </c>
      <c r="C45" s="81" t="s">
        <v>4</v>
      </c>
      <c r="D45" s="4">
        <v>265</v>
      </c>
      <c r="E45" s="4">
        <v>300</v>
      </c>
      <c r="F45" s="77">
        <v>339</v>
      </c>
    </row>
    <row r="46" spans="1:6" ht="25.5" customHeight="1" hidden="1">
      <c r="A46" s="127" t="s">
        <v>14</v>
      </c>
      <c r="B46" s="80" t="s">
        <v>107</v>
      </c>
      <c r="C46" s="82" t="s">
        <v>5</v>
      </c>
      <c r="D46" s="4">
        <v>53</v>
      </c>
      <c r="E46" s="4">
        <v>45</v>
      </c>
      <c r="F46" s="77">
        <v>38</v>
      </c>
    </row>
    <row r="47" spans="1:6" ht="25.5" customHeight="1" hidden="1">
      <c r="A47" s="127" t="s">
        <v>14</v>
      </c>
      <c r="B47" s="80" t="s">
        <v>108</v>
      </c>
      <c r="C47" s="82" t="s">
        <v>4</v>
      </c>
      <c r="D47" s="4">
        <v>579</v>
      </c>
      <c r="E47" s="4">
        <v>500</v>
      </c>
      <c r="F47" s="77">
        <v>679</v>
      </c>
    </row>
    <row r="48" spans="1:6" ht="25.5" customHeight="1" hidden="1">
      <c r="A48" s="127" t="s">
        <v>14</v>
      </c>
      <c r="B48" s="80" t="s">
        <v>108</v>
      </c>
      <c r="C48" s="82" t="s">
        <v>5</v>
      </c>
      <c r="D48" s="4">
        <v>13</v>
      </c>
      <c r="E48" s="4">
        <v>10</v>
      </c>
      <c r="F48" s="77"/>
    </row>
    <row r="49" spans="1:6" ht="12.75" customHeight="1" hidden="1">
      <c r="A49" s="127" t="s">
        <v>14</v>
      </c>
      <c r="B49" s="83" t="s">
        <v>7</v>
      </c>
      <c r="C49" s="82"/>
      <c r="D49" s="4"/>
      <c r="E49" s="4"/>
      <c r="F49" s="77"/>
    </row>
    <row r="50" spans="1:6" ht="12.75" customHeight="1" hidden="1">
      <c r="A50" s="127" t="s">
        <v>14</v>
      </c>
      <c r="B50" s="83" t="s">
        <v>8</v>
      </c>
      <c r="C50" s="82"/>
      <c r="D50" s="4">
        <v>16</v>
      </c>
      <c r="E50" s="4"/>
      <c r="F50" s="77"/>
    </row>
    <row r="51" spans="1:6" ht="12.75" customHeight="1" hidden="1">
      <c r="A51" s="127" t="s">
        <v>14</v>
      </c>
      <c r="B51" s="83" t="s">
        <v>9</v>
      </c>
      <c r="C51" s="82"/>
      <c r="D51" s="4">
        <v>40</v>
      </c>
      <c r="E51" s="4"/>
      <c r="F51" s="77"/>
    </row>
    <row r="52" spans="1:6" ht="12.75" customHeight="1" hidden="1">
      <c r="A52" s="127" t="s">
        <v>14</v>
      </c>
      <c r="B52" s="83" t="s">
        <v>109</v>
      </c>
      <c r="C52" s="82" t="s">
        <v>4</v>
      </c>
      <c r="D52" s="4"/>
      <c r="E52" s="4"/>
      <c r="F52" s="77"/>
    </row>
    <row r="53" spans="1:6" ht="12.75" customHeight="1" hidden="1">
      <c r="A53" s="127" t="s">
        <v>14</v>
      </c>
      <c r="B53" s="83" t="s">
        <v>109</v>
      </c>
      <c r="C53" s="82" t="s">
        <v>5</v>
      </c>
      <c r="D53" s="4"/>
      <c r="E53" s="4"/>
      <c r="F53" s="77"/>
    </row>
    <row r="54" spans="1:6" ht="12.75" customHeight="1" hidden="1">
      <c r="A54" s="127" t="s">
        <v>14</v>
      </c>
      <c r="B54" s="83" t="s">
        <v>110</v>
      </c>
      <c r="C54" s="82" t="s">
        <v>4</v>
      </c>
      <c r="D54" s="4"/>
      <c r="E54" s="4"/>
      <c r="F54" s="77"/>
    </row>
    <row r="55" spans="1:6" ht="12.75" customHeight="1" hidden="1">
      <c r="A55" s="127" t="s">
        <v>14</v>
      </c>
      <c r="B55" s="83" t="s">
        <v>110</v>
      </c>
      <c r="C55" s="82" t="s">
        <v>5</v>
      </c>
      <c r="D55" s="4"/>
      <c r="E55" s="4"/>
      <c r="F55" s="77"/>
    </row>
    <row r="56" spans="1:6" ht="12.75" customHeight="1" hidden="1">
      <c r="A56" s="127" t="s">
        <v>14</v>
      </c>
      <c r="B56" s="83" t="s">
        <v>111</v>
      </c>
      <c r="C56" s="82" t="s">
        <v>4</v>
      </c>
      <c r="D56" s="4"/>
      <c r="E56" s="4"/>
      <c r="F56" s="77"/>
    </row>
    <row r="57" spans="1:6" ht="12.75" customHeight="1" hidden="1">
      <c r="A57" s="128" t="s">
        <v>14</v>
      </c>
      <c r="B57" s="83" t="s">
        <v>111</v>
      </c>
      <c r="C57" s="82" t="s">
        <v>5</v>
      </c>
      <c r="D57" s="4"/>
      <c r="E57" s="4"/>
      <c r="F57" s="77"/>
    </row>
    <row r="58" spans="1:6" ht="25.5" hidden="1">
      <c r="A58" s="126" t="s">
        <v>15</v>
      </c>
      <c r="B58" s="80" t="s">
        <v>107</v>
      </c>
      <c r="C58" s="81" t="s">
        <v>4</v>
      </c>
      <c r="D58" s="4">
        <v>266</v>
      </c>
      <c r="E58" s="4"/>
      <c r="F58" s="77">
        <v>12</v>
      </c>
    </row>
    <row r="59" spans="1:6" ht="25.5" customHeight="1" hidden="1">
      <c r="A59" s="127" t="s">
        <v>15</v>
      </c>
      <c r="B59" s="80" t="s">
        <v>107</v>
      </c>
      <c r="C59" s="82" t="s">
        <v>5</v>
      </c>
      <c r="D59" s="4">
        <v>341</v>
      </c>
      <c r="E59" s="4"/>
      <c r="F59" s="77">
        <v>224</v>
      </c>
    </row>
    <row r="60" spans="1:6" ht="25.5" customHeight="1" hidden="1">
      <c r="A60" s="127" t="s">
        <v>15</v>
      </c>
      <c r="B60" s="80" t="s">
        <v>108</v>
      </c>
      <c r="C60" s="82" t="s">
        <v>4</v>
      </c>
      <c r="D60" s="4">
        <v>983</v>
      </c>
      <c r="E60" s="4"/>
      <c r="F60" s="77">
        <v>326</v>
      </c>
    </row>
    <row r="61" spans="1:6" ht="25.5" customHeight="1" hidden="1">
      <c r="A61" s="127" t="s">
        <v>15</v>
      </c>
      <c r="B61" s="80" t="s">
        <v>108</v>
      </c>
      <c r="C61" s="82" t="s">
        <v>5</v>
      </c>
      <c r="D61" s="4">
        <v>49</v>
      </c>
      <c r="E61" s="4"/>
      <c r="F61" s="77">
        <v>23</v>
      </c>
    </row>
    <row r="62" spans="1:6" ht="12.75" customHeight="1" hidden="1">
      <c r="A62" s="127" t="s">
        <v>15</v>
      </c>
      <c r="B62" s="83" t="s">
        <v>7</v>
      </c>
      <c r="C62" s="82"/>
      <c r="D62" s="4">
        <v>48</v>
      </c>
      <c r="E62" s="4"/>
      <c r="F62" s="77"/>
    </row>
    <row r="63" spans="1:6" ht="12.75" customHeight="1" hidden="1">
      <c r="A63" s="127" t="s">
        <v>15</v>
      </c>
      <c r="B63" s="83" t="s">
        <v>8</v>
      </c>
      <c r="C63" s="82"/>
      <c r="D63" s="4">
        <v>132</v>
      </c>
      <c r="E63" s="4"/>
      <c r="F63" s="77"/>
    </row>
    <row r="64" spans="1:6" ht="12.75" customHeight="1" hidden="1">
      <c r="A64" s="127" t="s">
        <v>15</v>
      </c>
      <c r="B64" s="83" t="s">
        <v>9</v>
      </c>
      <c r="C64" s="82"/>
      <c r="D64" s="4">
        <v>24</v>
      </c>
      <c r="E64" s="4"/>
      <c r="F64" s="77"/>
    </row>
    <row r="65" spans="1:6" ht="12.75" customHeight="1" hidden="1">
      <c r="A65" s="127" t="s">
        <v>15</v>
      </c>
      <c r="B65" s="83" t="s">
        <v>109</v>
      </c>
      <c r="C65" s="82" t="s">
        <v>4</v>
      </c>
      <c r="D65" s="4">
        <v>502</v>
      </c>
      <c r="E65" s="4"/>
      <c r="F65" s="77">
        <v>555</v>
      </c>
    </row>
    <row r="66" spans="1:6" ht="12.75" customHeight="1" hidden="1">
      <c r="A66" s="127" t="s">
        <v>15</v>
      </c>
      <c r="B66" s="83" t="s">
        <v>109</v>
      </c>
      <c r="C66" s="82" t="s">
        <v>5</v>
      </c>
      <c r="D66" s="4">
        <v>1</v>
      </c>
      <c r="E66" s="4"/>
      <c r="F66" s="77">
        <v>74</v>
      </c>
    </row>
    <row r="67" spans="1:6" ht="12.75" customHeight="1" hidden="1">
      <c r="A67" s="127" t="s">
        <v>15</v>
      </c>
      <c r="B67" s="83" t="s">
        <v>110</v>
      </c>
      <c r="C67" s="82" t="s">
        <v>4</v>
      </c>
      <c r="D67" s="4">
        <v>237</v>
      </c>
      <c r="E67" s="4"/>
      <c r="F67" s="77">
        <v>301</v>
      </c>
    </row>
    <row r="68" spans="1:6" ht="12.75" customHeight="1" hidden="1">
      <c r="A68" s="127" t="s">
        <v>15</v>
      </c>
      <c r="B68" s="83" t="s">
        <v>110</v>
      </c>
      <c r="C68" s="82" t="s">
        <v>5</v>
      </c>
      <c r="D68" s="4"/>
      <c r="E68" s="4"/>
      <c r="F68" s="77">
        <v>153</v>
      </c>
    </row>
    <row r="69" spans="1:6" ht="12.75" customHeight="1" hidden="1">
      <c r="A69" s="127" t="s">
        <v>15</v>
      </c>
      <c r="B69" s="83" t="s">
        <v>111</v>
      </c>
      <c r="C69" s="82" t="s">
        <v>4</v>
      </c>
      <c r="D69" s="4"/>
      <c r="E69" s="4"/>
      <c r="F69" s="77"/>
    </row>
    <row r="70" spans="1:7" ht="12.75" customHeight="1" hidden="1">
      <c r="A70" s="128" t="s">
        <v>15</v>
      </c>
      <c r="B70" s="83" t="s">
        <v>111</v>
      </c>
      <c r="C70" s="82" t="s">
        <v>5</v>
      </c>
      <c r="D70" s="4"/>
      <c r="E70" s="4"/>
      <c r="F70" s="77"/>
      <c r="G70" s="60" t="e">
        <f>#REF!+#REF!+#REF!+#REF!</f>
        <v>#REF!</v>
      </c>
    </row>
    <row r="71" spans="1:6" ht="25.5" hidden="1">
      <c r="A71" s="126" t="s">
        <v>16</v>
      </c>
      <c r="B71" s="80" t="s">
        <v>107</v>
      </c>
      <c r="C71" s="81" t="s">
        <v>4</v>
      </c>
      <c r="D71" s="4"/>
      <c r="E71" s="4"/>
      <c r="F71" s="77"/>
    </row>
    <row r="72" spans="1:6" ht="25.5" customHeight="1" hidden="1">
      <c r="A72" s="127" t="s">
        <v>16</v>
      </c>
      <c r="B72" s="80" t="s">
        <v>107</v>
      </c>
      <c r="C72" s="82" t="s">
        <v>5</v>
      </c>
      <c r="D72" s="4"/>
      <c r="E72" s="4"/>
      <c r="F72" s="77"/>
    </row>
    <row r="73" spans="1:6" ht="25.5" customHeight="1" hidden="1">
      <c r="A73" s="127" t="s">
        <v>16</v>
      </c>
      <c r="B73" s="80" t="s">
        <v>108</v>
      </c>
      <c r="C73" s="82" t="s">
        <v>4</v>
      </c>
      <c r="D73" s="4">
        <v>237</v>
      </c>
      <c r="E73" s="4">
        <v>235</v>
      </c>
      <c r="F73" s="77">
        <v>248</v>
      </c>
    </row>
    <row r="74" spans="1:6" ht="25.5" customHeight="1" hidden="1">
      <c r="A74" s="127" t="s">
        <v>16</v>
      </c>
      <c r="B74" s="80" t="s">
        <v>108</v>
      </c>
      <c r="C74" s="82" t="s">
        <v>5</v>
      </c>
      <c r="D74" s="4"/>
      <c r="E74" s="4"/>
      <c r="F74" s="77"/>
    </row>
    <row r="75" spans="1:6" ht="12.75" customHeight="1" hidden="1">
      <c r="A75" s="127" t="s">
        <v>16</v>
      </c>
      <c r="B75" s="83" t="s">
        <v>7</v>
      </c>
      <c r="C75" s="82"/>
      <c r="D75" s="4">
        <v>0</v>
      </c>
      <c r="E75" s="4">
        <v>0</v>
      </c>
      <c r="F75" s="77"/>
    </row>
    <row r="76" spans="1:6" ht="12.75" customHeight="1" hidden="1">
      <c r="A76" s="127" t="s">
        <v>16</v>
      </c>
      <c r="B76" s="83" t="s">
        <v>8</v>
      </c>
      <c r="C76" s="82"/>
      <c r="D76" s="4">
        <v>2</v>
      </c>
      <c r="E76" s="4">
        <v>0</v>
      </c>
      <c r="F76" s="77"/>
    </row>
    <row r="77" spans="1:6" ht="12.75" customHeight="1" hidden="1">
      <c r="A77" s="127" t="s">
        <v>16</v>
      </c>
      <c r="B77" s="83" t="s">
        <v>9</v>
      </c>
      <c r="C77" s="82"/>
      <c r="D77" s="4">
        <v>3</v>
      </c>
      <c r="E77" s="4">
        <v>0</v>
      </c>
      <c r="F77" s="77"/>
    </row>
    <row r="78" spans="1:6" ht="12.75" customHeight="1" hidden="1">
      <c r="A78" s="127" t="s">
        <v>16</v>
      </c>
      <c r="B78" s="83" t="s">
        <v>109</v>
      </c>
      <c r="C78" s="82" t="s">
        <v>4</v>
      </c>
      <c r="D78" s="4"/>
      <c r="E78" s="4"/>
      <c r="F78" s="77"/>
    </row>
    <row r="79" spans="1:6" ht="12.75" customHeight="1" hidden="1">
      <c r="A79" s="127" t="s">
        <v>16</v>
      </c>
      <c r="B79" s="83" t="s">
        <v>109</v>
      </c>
      <c r="C79" s="82" t="s">
        <v>5</v>
      </c>
      <c r="D79" s="4"/>
      <c r="E79" s="4"/>
      <c r="F79" s="77"/>
    </row>
    <row r="80" spans="1:6" ht="12.75" customHeight="1" hidden="1">
      <c r="A80" s="127" t="s">
        <v>16</v>
      </c>
      <c r="B80" s="83" t="s">
        <v>110</v>
      </c>
      <c r="C80" s="82" t="s">
        <v>4</v>
      </c>
      <c r="D80" s="4"/>
      <c r="E80" s="4"/>
      <c r="F80" s="77"/>
    </row>
    <row r="81" spans="1:6" ht="12.75" customHeight="1" hidden="1">
      <c r="A81" s="127" t="s">
        <v>16</v>
      </c>
      <c r="B81" s="83" t="s">
        <v>110</v>
      </c>
      <c r="C81" s="82" t="s">
        <v>5</v>
      </c>
      <c r="D81" s="4"/>
      <c r="E81" s="4"/>
      <c r="F81" s="77"/>
    </row>
    <row r="82" spans="1:6" ht="12.75" customHeight="1" hidden="1">
      <c r="A82" s="127" t="s">
        <v>16</v>
      </c>
      <c r="B82" s="83" t="s">
        <v>111</v>
      </c>
      <c r="C82" s="82" t="s">
        <v>4</v>
      </c>
      <c r="D82" s="4"/>
      <c r="E82" s="4">
        <v>0</v>
      </c>
      <c r="F82" s="77"/>
    </row>
    <row r="83" spans="1:6" ht="12.75" customHeight="1" hidden="1">
      <c r="A83" s="128" t="s">
        <v>16</v>
      </c>
      <c r="B83" s="83" t="s">
        <v>111</v>
      </c>
      <c r="C83" s="82" t="s">
        <v>5</v>
      </c>
      <c r="D83" s="4"/>
      <c r="E83" s="4"/>
      <c r="F83" s="77"/>
    </row>
    <row r="84" spans="1:6" ht="25.5" hidden="1">
      <c r="A84" s="126" t="s">
        <v>17</v>
      </c>
      <c r="B84" s="80" t="s">
        <v>107</v>
      </c>
      <c r="C84" s="81" t="s">
        <v>4</v>
      </c>
      <c r="D84" s="4">
        <v>11</v>
      </c>
      <c r="E84" s="4"/>
      <c r="F84" s="77"/>
    </row>
    <row r="85" spans="1:6" ht="25.5" customHeight="1" hidden="1">
      <c r="A85" s="127" t="s">
        <v>17</v>
      </c>
      <c r="B85" s="80" t="s">
        <v>107</v>
      </c>
      <c r="C85" s="82" t="s">
        <v>5</v>
      </c>
      <c r="D85" s="4"/>
      <c r="E85" s="4"/>
      <c r="F85" s="77"/>
    </row>
    <row r="86" spans="1:6" ht="25.5" customHeight="1" hidden="1">
      <c r="A86" s="127" t="s">
        <v>17</v>
      </c>
      <c r="B86" s="80" t="s">
        <v>108</v>
      </c>
      <c r="C86" s="82" t="s">
        <v>4</v>
      </c>
      <c r="D86" s="4">
        <v>1064</v>
      </c>
      <c r="E86" s="4"/>
      <c r="F86" s="78">
        <v>390.5</v>
      </c>
    </row>
    <row r="87" spans="1:6" ht="25.5" customHeight="1" hidden="1">
      <c r="A87" s="127" t="s">
        <v>17</v>
      </c>
      <c r="B87" s="80" t="s">
        <v>108</v>
      </c>
      <c r="C87" s="82" t="s">
        <v>5</v>
      </c>
      <c r="D87" s="4">
        <v>274</v>
      </c>
      <c r="E87" s="4">
        <v>400</v>
      </c>
      <c r="F87" s="77">
        <v>67</v>
      </c>
    </row>
    <row r="88" spans="1:6" ht="12.75" customHeight="1" hidden="1">
      <c r="A88" s="127" t="s">
        <v>17</v>
      </c>
      <c r="B88" s="83" t="s">
        <v>7</v>
      </c>
      <c r="C88" s="82"/>
      <c r="D88" s="4"/>
      <c r="E88" s="4">
        <v>100</v>
      </c>
      <c r="F88" s="77"/>
    </row>
    <row r="89" spans="1:6" ht="12.75" customHeight="1" hidden="1">
      <c r="A89" s="127" t="s">
        <v>17</v>
      </c>
      <c r="B89" s="83" t="s">
        <v>8</v>
      </c>
      <c r="C89" s="82"/>
      <c r="D89" s="4">
        <v>82</v>
      </c>
      <c r="E89" s="4">
        <v>0</v>
      </c>
      <c r="F89" s="77"/>
    </row>
    <row r="90" spans="1:6" ht="12.75" customHeight="1" hidden="1">
      <c r="A90" s="127" t="s">
        <v>17</v>
      </c>
      <c r="B90" s="83" t="s">
        <v>9</v>
      </c>
      <c r="C90" s="82"/>
      <c r="D90" s="4">
        <v>19</v>
      </c>
      <c r="E90" s="4"/>
      <c r="F90" s="77"/>
    </row>
    <row r="91" spans="1:6" ht="12.75" customHeight="1" hidden="1">
      <c r="A91" s="127" t="s">
        <v>17</v>
      </c>
      <c r="B91" s="83" t="s">
        <v>109</v>
      </c>
      <c r="C91" s="82" t="s">
        <v>4</v>
      </c>
      <c r="D91" s="4"/>
      <c r="E91" s="4">
        <v>10</v>
      </c>
      <c r="F91" s="77">
        <v>268</v>
      </c>
    </row>
    <row r="92" spans="1:6" ht="12.75" customHeight="1" hidden="1">
      <c r="A92" s="127" t="s">
        <v>17</v>
      </c>
      <c r="B92" s="83" t="s">
        <v>109</v>
      </c>
      <c r="C92" s="82" t="s">
        <v>5</v>
      </c>
      <c r="D92" s="4"/>
      <c r="E92" s="4">
        <v>1</v>
      </c>
      <c r="F92" s="77">
        <v>51</v>
      </c>
    </row>
    <row r="93" spans="1:6" ht="12.75" customHeight="1" hidden="1">
      <c r="A93" s="127" t="s">
        <v>17</v>
      </c>
      <c r="B93" s="83" t="s">
        <v>110</v>
      </c>
      <c r="C93" s="82" t="s">
        <v>4</v>
      </c>
      <c r="D93" s="4">
        <v>23</v>
      </c>
      <c r="E93" s="4">
        <v>180</v>
      </c>
      <c r="F93" s="77">
        <v>25</v>
      </c>
    </row>
    <row r="94" spans="1:6" ht="12.75" customHeight="1" hidden="1">
      <c r="A94" s="127" t="s">
        <v>17</v>
      </c>
      <c r="B94" s="83" t="s">
        <v>110</v>
      </c>
      <c r="C94" s="82" t="s">
        <v>5</v>
      </c>
      <c r="D94" s="4"/>
      <c r="E94" s="4">
        <v>30</v>
      </c>
      <c r="F94" s="77">
        <v>1</v>
      </c>
    </row>
    <row r="95" spans="1:6" ht="12.75" customHeight="1" hidden="1">
      <c r="A95" s="127" t="s">
        <v>17</v>
      </c>
      <c r="B95" s="83" t="s">
        <v>111</v>
      </c>
      <c r="C95" s="82" t="s">
        <v>4</v>
      </c>
      <c r="D95" s="4"/>
      <c r="E95" s="4">
        <v>0</v>
      </c>
      <c r="F95" s="77"/>
    </row>
    <row r="96" spans="1:6" ht="12.75" customHeight="1" hidden="1">
      <c r="A96" s="128" t="s">
        <v>17</v>
      </c>
      <c r="B96" s="83" t="s">
        <v>111</v>
      </c>
      <c r="C96" s="82" t="s">
        <v>5</v>
      </c>
      <c r="D96" s="4"/>
      <c r="E96" s="4">
        <v>0</v>
      </c>
      <c r="F96" s="77"/>
    </row>
    <row r="97" spans="1:6" ht="25.5" hidden="1">
      <c r="A97" s="126" t="s">
        <v>18</v>
      </c>
      <c r="B97" s="80" t="s">
        <v>107</v>
      </c>
      <c r="C97" s="81" t="s">
        <v>4</v>
      </c>
      <c r="D97" s="4">
        <v>208</v>
      </c>
      <c r="E97" s="4">
        <v>177</v>
      </c>
      <c r="F97" s="77">
        <v>185</v>
      </c>
    </row>
    <row r="98" spans="1:6" ht="25.5" customHeight="1" hidden="1">
      <c r="A98" s="127" t="s">
        <v>18</v>
      </c>
      <c r="B98" s="80" t="s">
        <v>107</v>
      </c>
      <c r="C98" s="82" t="s">
        <v>5</v>
      </c>
      <c r="D98" s="4">
        <v>7</v>
      </c>
      <c r="E98" s="4">
        <v>0</v>
      </c>
      <c r="F98" s="77">
        <v>0</v>
      </c>
    </row>
    <row r="99" spans="1:6" ht="25.5" customHeight="1" hidden="1">
      <c r="A99" s="127" t="s">
        <v>18</v>
      </c>
      <c r="B99" s="80" t="s">
        <v>108</v>
      </c>
      <c r="C99" s="82" t="s">
        <v>4</v>
      </c>
      <c r="D99" s="4">
        <v>83</v>
      </c>
      <c r="E99" s="4">
        <v>164</v>
      </c>
      <c r="F99" s="77">
        <v>56</v>
      </c>
    </row>
    <row r="100" spans="1:6" ht="25.5" customHeight="1" hidden="1">
      <c r="A100" s="127" t="s">
        <v>18</v>
      </c>
      <c r="B100" s="80" t="s">
        <v>108</v>
      </c>
      <c r="C100" s="82" t="s">
        <v>5</v>
      </c>
      <c r="D100" s="4"/>
      <c r="E100" s="4">
        <v>0</v>
      </c>
      <c r="F100" s="77"/>
    </row>
    <row r="101" spans="1:6" ht="12.75" customHeight="1" hidden="1">
      <c r="A101" s="127" t="s">
        <v>18</v>
      </c>
      <c r="B101" s="83" t="s">
        <v>7</v>
      </c>
      <c r="C101" s="82"/>
      <c r="D101" s="4">
        <v>9</v>
      </c>
      <c r="E101" s="4">
        <v>0</v>
      </c>
      <c r="F101" s="77"/>
    </row>
    <row r="102" spans="1:6" ht="12.75" customHeight="1" hidden="1">
      <c r="A102" s="127" t="s">
        <v>18</v>
      </c>
      <c r="B102" s="83" t="s">
        <v>8</v>
      </c>
      <c r="C102" s="82"/>
      <c r="D102" s="4">
        <v>22</v>
      </c>
      <c r="E102" s="4">
        <v>0</v>
      </c>
      <c r="F102" s="77"/>
    </row>
    <row r="103" spans="1:6" ht="12.75" customHeight="1" hidden="1">
      <c r="A103" s="127" t="s">
        <v>18</v>
      </c>
      <c r="B103" s="83" t="s">
        <v>9</v>
      </c>
      <c r="C103" s="82"/>
      <c r="D103" s="4">
        <v>19</v>
      </c>
      <c r="E103" s="4">
        <v>0</v>
      </c>
      <c r="F103" s="77"/>
    </row>
    <row r="104" spans="1:6" ht="12.75" customHeight="1" hidden="1">
      <c r="A104" s="127" t="s">
        <v>18</v>
      </c>
      <c r="B104" s="83" t="s">
        <v>109</v>
      </c>
      <c r="C104" s="82" t="s">
        <v>4</v>
      </c>
      <c r="D104" s="4"/>
      <c r="E104" s="4">
        <v>0</v>
      </c>
      <c r="F104" s="77"/>
    </row>
    <row r="105" spans="1:6" ht="12.75" customHeight="1" hidden="1">
      <c r="A105" s="127" t="s">
        <v>18</v>
      </c>
      <c r="B105" s="83" t="s">
        <v>109</v>
      </c>
      <c r="C105" s="82" t="s">
        <v>5</v>
      </c>
      <c r="D105" s="4"/>
      <c r="E105" s="4">
        <v>0</v>
      </c>
      <c r="F105" s="77"/>
    </row>
    <row r="106" spans="1:6" ht="12.75" customHeight="1" hidden="1">
      <c r="A106" s="127" t="s">
        <v>18</v>
      </c>
      <c r="B106" s="83" t="s">
        <v>110</v>
      </c>
      <c r="C106" s="82" t="s">
        <v>4</v>
      </c>
      <c r="D106" s="4"/>
      <c r="E106" s="4">
        <v>0</v>
      </c>
      <c r="F106" s="77"/>
    </row>
    <row r="107" spans="1:6" ht="12.75" customHeight="1" hidden="1">
      <c r="A107" s="127" t="s">
        <v>18</v>
      </c>
      <c r="B107" s="83" t="s">
        <v>110</v>
      </c>
      <c r="C107" s="82" t="s">
        <v>5</v>
      </c>
      <c r="D107" s="4"/>
      <c r="E107" s="4">
        <v>0</v>
      </c>
      <c r="F107" s="77"/>
    </row>
    <row r="108" spans="1:6" ht="12.75" customHeight="1" hidden="1">
      <c r="A108" s="127" t="s">
        <v>18</v>
      </c>
      <c r="B108" s="83" t="s">
        <v>111</v>
      </c>
      <c r="C108" s="82" t="s">
        <v>4</v>
      </c>
      <c r="D108" s="4"/>
      <c r="E108" s="4">
        <v>0</v>
      </c>
      <c r="F108" s="77"/>
    </row>
    <row r="109" spans="1:6" ht="12.75" customHeight="1" hidden="1">
      <c r="A109" s="128" t="s">
        <v>18</v>
      </c>
      <c r="B109" s="83" t="s">
        <v>111</v>
      </c>
      <c r="C109" s="82" t="s">
        <v>5</v>
      </c>
      <c r="D109" s="4"/>
      <c r="E109" s="4">
        <v>0</v>
      </c>
      <c r="F109" s="77"/>
    </row>
    <row r="110" spans="1:6" ht="25.5" hidden="1">
      <c r="A110" s="126" t="s">
        <v>19</v>
      </c>
      <c r="B110" s="80" t="s">
        <v>107</v>
      </c>
      <c r="C110" s="81" t="s">
        <v>4</v>
      </c>
      <c r="D110" s="4"/>
      <c r="E110" s="4"/>
      <c r="F110" s="77"/>
    </row>
    <row r="111" spans="1:6" ht="25.5" customHeight="1" hidden="1">
      <c r="A111" s="127" t="s">
        <v>19</v>
      </c>
      <c r="B111" s="80" t="s">
        <v>107</v>
      </c>
      <c r="C111" s="82" t="s">
        <v>5</v>
      </c>
      <c r="D111" s="4"/>
      <c r="E111" s="4"/>
      <c r="F111" s="77"/>
    </row>
    <row r="112" spans="1:6" ht="25.5" customHeight="1" hidden="1">
      <c r="A112" s="127" t="s">
        <v>19</v>
      </c>
      <c r="B112" s="80" t="s">
        <v>108</v>
      </c>
      <c r="C112" s="82" t="s">
        <v>4</v>
      </c>
      <c r="D112" s="4">
        <v>1697</v>
      </c>
      <c r="E112" s="4">
        <v>1500</v>
      </c>
      <c r="F112" s="78">
        <v>919.5</v>
      </c>
    </row>
    <row r="113" spans="1:6" ht="25.5" customHeight="1" hidden="1">
      <c r="A113" s="127" t="s">
        <v>19</v>
      </c>
      <c r="B113" s="80" t="s">
        <v>108</v>
      </c>
      <c r="C113" s="82" t="s">
        <v>5</v>
      </c>
      <c r="D113" s="4">
        <v>64</v>
      </c>
      <c r="E113" s="4">
        <v>80</v>
      </c>
      <c r="F113" s="78">
        <v>8.5</v>
      </c>
    </row>
    <row r="114" spans="1:6" ht="12.75" customHeight="1" hidden="1">
      <c r="A114" s="127" t="s">
        <v>19</v>
      </c>
      <c r="B114" s="83" t="s">
        <v>7</v>
      </c>
      <c r="C114" s="82"/>
      <c r="D114" s="4">
        <v>1</v>
      </c>
      <c r="E114" s="4"/>
      <c r="F114" s="77"/>
    </row>
    <row r="115" spans="1:6" ht="12.75" customHeight="1" hidden="1">
      <c r="A115" s="127" t="s">
        <v>19</v>
      </c>
      <c r="B115" s="83" t="s">
        <v>8</v>
      </c>
      <c r="C115" s="82"/>
      <c r="D115" s="4">
        <v>92</v>
      </c>
      <c r="E115" s="4">
        <v>0</v>
      </c>
      <c r="F115" s="77"/>
    </row>
    <row r="116" spans="1:6" ht="12.75" customHeight="1" hidden="1">
      <c r="A116" s="127" t="s">
        <v>19</v>
      </c>
      <c r="B116" s="83" t="s">
        <v>9</v>
      </c>
      <c r="C116" s="82"/>
      <c r="D116" s="4">
        <v>63</v>
      </c>
      <c r="E116" s="4"/>
      <c r="F116" s="77"/>
    </row>
    <row r="117" spans="1:6" ht="12.75" customHeight="1" hidden="1">
      <c r="A117" s="127" t="s">
        <v>19</v>
      </c>
      <c r="B117" s="83" t="s">
        <v>109</v>
      </c>
      <c r="C117" s="82" t="s">
        <v>4</v>
      </c>
      <c r="D117" s="4"/>
      <c r="E117" s="4">
        <v>0</v>
      </c>
      <c r="F117" s="77">
        <v>60</v>
      </c>
    </row>
    <row r="118" spans="1:6" ht="12.75" customHeight="1" hidden="1">
      <c r="A118" s="127" t="s">
        <v>19</v>
      </c>
      <c r="B118" s="83" t="s">
        <v>109</v>
      </c>
      <c r="C118" s="82" t="s">
        <v>5</v>
      </c>
      <c r="D118" s="4"/>
      <c r="E118" s="4"/>
      <c r="F118" s="77"/>
    </row>
    <row r="119" spans="1:6" ht="12.75" customHeight="1" hidden="1">
      <c r="A119" s="127" t="s">
        <v>19</v>
      </c>
      <c r="B119" s="83" t="s">
        <v>110</v>
      </c>
      <c r="C119" s="82" t="s">
        <v>4</v>
      </c>
      <c r="D119" s="4"/>
      <c r="E119" s="4"/>
      <c r="F119" s="77"/>
    </row>
    <row r="120" spans="1:6" ht="12.75" customHeight="1" hidden="1">
      <c r="A120" s="127" t="s">
        <v>19</v>
      </c>
      <c r="B120" s="83" t="s">
        <v>110</v>
      </c>
      <c r="C120" s="82" t="s">
        <v>5</v>
      </c>
      <c r="D120" s="4"/>
      <c r="E120" s="4"/>
      <c r="F120" s="77"/>
    </row>
    <row r="121" spans="1:6" ht="12.75" customHeight="1" hidden="1">
      <c r="A121" s="127" t="s">
        <v>19</v>
      </c>
      <c r="B121" s="83" t="s">
        <v>111</v>
      </c>
      <c r="C121" s="82" t="s">
        <v>4</v>
      </c>
      <c r="D121" s="4"/>
      <c r="E121" s="4"/>
      <c r="F121" s="77"/>
    </row>
    <row r="122" spans="1:7" ht="12.75" customHeight="1" hidden="1">
      <c r="A122" s="128" t="s">
        <v>19</v>
      </c>
      <c r="B122" s="83" t="s">
        <v>111</v>
      </c>
      <c r="C122" s="82" t="s">
        <v>5</v>
      </c>
      <c r="D122" s="4"/>
      <c r="E122" s="4"/>
      <c r="F122" s="77"/>
      <c r="G122" s="60" t="e">
        <f>#REF!+#REF!+#REF!+#REF!</f>
        <v>#REF!</v>
      </c>
    </row>
    <row r="123" spans="1:6" ht="25.5" hidden="1">
      <c r="A123" s="126" t="s">
        <v>20</v>
      </c>
      <c r="B123" s="80" t="s">
        <v>107</v>
      </c>
      <c r="C123" s="81" t="s">
        <v>4</v>
      </c>
      <c r="D123" s="4">
        <v>52</v>
      </c>
      <c r="E123" s="4">
        <v>55</v>
      </c>
      <c r="F123" s="77">
        <v>38</v>
      </c>
    </row>
    <row r="124" spans="1:6" ht="25.5" customHeight="1" hidden="1">
      <c r="A124" s="127" t="s">
        <v>20</v>
      </c>
      <c r="B124" s="80" t="s">
        <v>107</v>
      </c>
      <c r="C124" s="82" t="s">
        <v>5</v>
      </c>
      <c r="D124" s="4"/>
      <c r="E124" s="4"/>
      <c r="F124" s="77"/>
    </row>
    <row r="125" spans="1:6" ht="25.5" customHeight="1" hidden="1">
      <c r="A125" s="127" t="s">
        <v>20</v>
      </c>
      <c r="B125" s="80" t="s">
        <v>108</v>
      </c>
      <c r="C125" s="82" t="s">
        <v>4</v>
      </c>
      <c r="D125" s="4">
        <v>105</v>
      </c>
      <c r="E125" s="4">
        <v>120</v>
      </c>
      <c r="F125" s="77">
        <v>156</v>
      </c>
    </row>
    <row r="126" spans="1:6" ht="25.5" customHeight="1" hidden="1">
      <c r="A126" s="127" t="s">
        <v>20</v>
      </c>
      <c r="B126" s="80" t="s">
        <v>108</v>
      </c>
      <c r="C126" s="82" t="s">
        <v>5</v>
      </c>
      <c r="D126" s="4"/>
      <c r="E126" s="4"/>
      <c r="F126" s="77"/>
    </row>
    <row r="127" spans="1:6" ht="12.75" customHeight="1" hidden="1">
      <c r="A127" s="127" t="s">
        <v>20</v>
      </c>
      <c r="B127" s="83" t="s">
        <v>7</v>
      </c>
      <c r="C127" s="82"/>
      <c r="D127" s="4">
        <v>0</v>
      </c>
      <c r="E127" s="4"/>
      <c r="F127" s="77"/>
    </row>
    <row r="128" spans="1:6" ht="12.75" customHeight="1" hidden="1">
      <c r="A128" s="127" t="s">
        <v>20</v>
      </c>
      <c r="B128" s="83" t="s">
        <v>8</v>
      </c>
      <c r="C128" s="82"/>
      <c r="D128" s="4">
        <v>0</v>
      </c>
      <c r="E128" s="4"/>
      <c r="F128" s="77"/>
    </row>
    <row r="129" spans="1:6" ht="12.75" customHeight="1" hidden="1">
      <c r="A129" s="127" t="s">
        <v>20</v>
      </c>
      <c r="B129" s="83" t="s">
        <v>9</v>
      </c>
      <c r="C129" s="82"/>
      <c r="D129" s="4">
        <v>0</v>
      </c>
      <c r="E129" s="4"/>
      <c r="F129" s="77"/>
    </row>
    <row r="130" spans="1:6" ht="12.75" customHeight="1" hidden="1">
      <c r="A130" s="127" t="s">
        <v>20</v>
      </c>
      <c r="B130" s="83" t="s">
        <v>109</v>
      </c>
      <c r="C130" s="82" t="s">
        <v>4</v>
      </c>
      <c r="D130" s="4"/>
      <c r="E130" s="4"/>
      <c r="F130" s="77"/>
    </row>
    <row r="131" spans="1:6" ht="12.75" customHeight="1" hidden="1">
      <c r="A131" s="127" t="s">
        <v>20</v>
      </c>
      <c r="B131" s="83" t="s">
        <v>109</v>
      </c>
      <c r="C131" s="82" t="s">
        <v>5</v>
      </c>
      <c r="D131" s="4"/>
      <c r="E131" s="4"/>
      <c r="F131" s="77"/>
    </row>
    <row r="132" spans="1:6" ht="12.75" customHeight="1" hidden="1">
      <c r="A132" s="127" t="s">
        <v>20</v>
      </c>
      <c r="B132" s="83" t="s">
        <v>110</v>
      </c>
      <c r="C132" s="82" t="s">
        <v>4</v>
      </c>
      <c r="D132" s="4"/>
      <c r="E132" s="4"/>
      <c r="F132" s="77"/>
    </row>
    <row r="133" spans="1:6" ht="12.75" customHeight="1" hidden="1">
      <c r="A133" s="127" t="s">
        <v>20</v>
      </c>
      <c r="B133" s="83" t="s">
        <v>110</v>
      </c>
      <c r="C133" s="82" t="s">
        <v>5</v>
      </c>
      <c r="D133" s="4"/>
      <c r="E133" s="4">
        <v>0</v>
      </c>
      <c r="F133" s="77"/>
    </row>
    <row r="134" spans="1:6" ht="12.75" customHeight="1" hidden="1">
      <c r="A134" s="127" t="s">
        <v>20</v>
      </c>
      <c r="B134" s="83" t="s">
        <v>111</v>
      </c>
      <c r="C134" s="82" t="s">
        <v>4</v>
      </c>
      <c r="D134" s="4"/>
      <c r="E134" s="4">
        <v>0</v>
      </c>
      <c r="F134" s="77"/>
    </row>
    <row r="135" spans="1:6" ht="12.75" customHeight="1" hidden="1">
      <c r="A135" s="128" t="s">
        <v>20</v>
      </c>
      <c r="B135" s="83" t="s">
        <v>111</v>
      </c>
      <c r="C135" s="82" t="s">
        <v>5</v>
      </c>
      <c r="D135" s="4"/>
      <c r="E135" s="4"/>
      <c r="F135" s="77"/>
    </row>
    <row r="136" spans="1:6" ht="25.5" hidden="1">
      <c r="A136" s="126" t="s">
        <v>21</v>
      </c>
      <c r="B136" s="80" t="s">
        <v>107</v>
      </c>
      <c r="C136" s="81" t="s">
        <v>4</v>
      </c>
      <c r="D136" s="4">
        <v>92</v>
      </c>
      <c r="E136" s="4">
        <v>92</v>
      </c>
      <c r="F136" s="77">
        <v>82</v>
      </c>
    </row>
    <row r="137" spans="1:6" ht="25.5" customHeight="1" hidden="1">
      <c r="A137" s="127" t="s">
        <v>21</v>
      </c>
      <c r="B137" s="80" t="s">
        <v>107</v>
      </c>
      <c r="C137" s="82" t="s">
        <v>5</v>
      </c>
      <c r="D137" s="4">
        <v>14</v>
      </c>
      <c r="E137" s="4">
        <v>14</v>
      </c>
      <c r="F137" s="77">
        <v>19</v>
      </c>
    </row>
    <row r="138" spans="1:6" ht="25.5" customHeight="1" hidden="1">
      <c r="A138" s="127" t="s">
        <v>21</v>
      </c>
      <c r="B138" s="80" t="s">
        <v>108</v>
      </c>
      <c r="C138" s="82" t="s">
        <v>4</v>
      </c>
      <c r="D138" s="4">
        <v>263</v>
      </c>
      <c r="E138" s="4">
        <v>263</v>
      </c>
      <c r="F138" s="77">
        <v>273</v>
      </c>
    </row>
    <row r="139" spans="1:6" ht="25.5" customHeight="1" hidden="1">
      <c r="A139" s="127" t="s">
        <v>21</v>
      </c>
      <c r="B139" s="80" t="s">
        <v>108</v>
      </c>
      <c r="C139" s="82" t="s">
        <v>5</v>
      </c>
      <c r="D139" s="4"/>
      <c r="E139" s="4">
        <v>0</v>
      </c>
      <c r="F139" s="77"/>
    </row>
    <row r="140" spans="1:6" ht="12.75" customHeight="1" hidden="1">
      <c r="A140" s="127" t="s">
        <v>21</v>
      </c>
      <c r="B140" s="83" t="s">
        <v>7</v>
      </c>
      <c r="C140" s="82"/>
      <c r="D140" s="4">
        <v>0</v>
      </c>
      <c r="E140" s="4">
        <v>0</v>
      </c>
      <c r="F140" s="77"/>
    </row>
    <row r="141" spans="1:6" ht="12.75" customHeight="1" hidden="1">
      <c r="A141" s="127" t="s">
        <v>21</v>
      </c>
      <c r="B141" s="83" t="s">
        <v>8</v>
      </c>
      <c r="C141" s="82"/>
      <c r="D141" s="4">
        <v>11</v>
      </c>
      <c r="E141" s="4">
        <v>0</v>
      </c>
      <c r="F141" s="77"/>
    </row>
    <row r="142" spans="1:6" ht="12.75" customHeight="1" hidden="1">
      <c r="A142" s="127" t="s">
        <v>21</v>
      </c>
      <c r="B142" s="83" t="s">
        <v>9</v>
      </c>
      <c r="C142" s="82"/>
      <c r="D142" s="4">
        <v>9</v>
      </c>
      <c r="E142" s="4">
        <v>0</v>
      </c>
      <c r="F142" s="77"/>
    </row>
    <row r="143" spans="1:6" ht="12.75" customHeight="1" hidden="1">
      <c r="A143" s="127" t="s">
        <v>21</v>
      </c>
      <c r="B143" s="83" t="s">
        <v>109</v>
      </c>
      <c r="C143" s="82" t="s">
        <v>4</v>
      </c>
      <c r="D143" s="4"/>
      <c r="E143" s="4">
        <v>0</v>
      </c>
      <c r="F143" s="77"/>
    </row>
    <row r="144" spans="1:6" ht="12.75" customHeight="1" hidden="1">
      <c r="A144" s="127" t="s">
        <v>21</v>
      </c>
      <c r="B144" s="83" t="s">
        <v>109</v>
      </c>
      <c r="C144" s="82" t="s">
        <v>5</v>
      </c>
      <c r="D144" s="4"/>
      <c r="E144" s="4">
        <v>0</v>
      </c>
      <c r="F144" s="77"/>
    </row>
    <row r="145" spans="1:6" ht="12.75" customHeight="1" hidden="1">
      <c r="A145" s="127" t="s">
        <v>21</v>
      </c>
      <c r="B145" s="83" t="s">
        <v>110</v>
      </c>
      <c r="C145" s="82" t="s">
        <v>4</v>
      </c>
      <c r="D145" s="4"/>
      <c r="E145" s="4">
        <v>0</v>
      </c>
      <c r="F145" s="77"/>
    </row>
    <row r="146" spans="1:6" ht="12.75" customHeight="1" hidden="1">
      <c r="A146" s="127" t="s">
        <v>21</v>
      </c>
      <c r="B146" s="83" t="s">
        <v>110</v>
      </c>
      <c r="C146" s="82" t="s">
        <v>5</v>
      </c>
      <c r="D146" s="4"/>
      <c r="E146" s="4">
        <v>0</v>
      </c>
      <c r="F146" s="77"/>
    </row>
    <row r="147" spans="1:6" ht="12.75" customHeight="1" hidden="1">
      <c r="A147" s="127" t="s">
        <v>21</v>
      </c>
      <c r="B147" s="83" t="s">
        <v>111</v>
      </c>
      <c r="C147" s="82" t="s">
        <v>4</v>
      </c>
      <c r="D147" s="4"/>
      <c r="E147" s="4">
        <v>0</v>
      </c>
      <c r="F147" s="77"/>
    </row>
    <row r="148" spans="1:6" ht="12.75" customHeight="1" hidden="1">
      <c r="A148" s="128" t="s">
        <v>21</v>
      </c>
      <c r="B148" s="83" t="s">
        <v>111</v>
      </c>
      <c r="C148" s="82" t="s">
        <v>5</v>
      </c>
      <c r="D148" s="4"/>
      <c r="E148" s="4">
        <v>0</v>
      </c>
      <c r="F148" s="77"/>
    </row>
    <row r="149" spans="1:6" ht="25.5" hidden="1">
      <c r="A149" s="126" t="s">
        <v>22</v>
      </c>
      <c r="B149" s="80" t="s">
        <v>107</v>
      </c>
      <c r="C149" s="81" t="s">
        <v>4</v>
      </c>
      <c r="D149" s="4">
        <v>99</v>
      </c>
      <c r="E149" s="4">
        <v>100</v>
      </c>
      <c r="F149" s="77">
        <v>89</v>
      </c>
    </row>
    <row r="150" spans="1:6" ht="25.5" customHeight="1" hidden="1">
      <c r="A150" s="127" t="s">
        <v>22</v>
      </c>
      <c r="B150" s="80" t="s">
        <v>107</v>
      </c>
      <c r="C150" s="82" t="s">
        <v>5</v>
      </c>
      <c r="D150" s="4">
        <v>18</v>
      </c>
      <c r="E150" s="4">
        <v>38</v>
      </c>
      <c r="F150" s="77">
        <v>32</v>
      </c>
    </row>
    <row r="151" spans="1:6" ht="25.5" customHeight="1" hidden="1">
      <c r="A151" s="127" t="s">
        <v>22</v>
      </c>
      <c r="B151" s="80" t="s">
        <v>108</v>
      </c>
      <c r="C151" s="82" t="s">
        <v>4</v>
      </c>
      <c r="D151" s="4">
        <v>117</v>
      </c>
      <c r="E151" s="4">
        <v>107</v>
      </c>
      <c r="F151" s="77">
        <v>114</v>
      </c>
    </row>
    <row r="152" spans="1:6" ht="25.5" customHeight="1" hidden="1">
      <c r="A152" s="127" t="s">
        <v>22</v>
      </c>
      <c r="B152" s="80" t="s">
        <v>108</v>
      </c>
      <c r="C152" s="82" t="s">
        <v>5</v>
      </c>
      <c r="D152" s="4"/>
      <c r="E152" s="4">
        <v>0</v>
      </c>
      <c r="F152" s="77"/>
    </row>
    <row r="153" spans="1:6" ht="12.75" customHeight="1" hidden="1">
      <c r="A153" s="127" t="s">
        <v>22</v>
      </c>
      <c r="B153" s="83" t="s">
        <v>7</v>
      </c>
      <c r="C153" s="82"/>
      <c r="D153" s="4">
        <v>0</v>
      </c>
      <c r="E153" s="4">
        <v>0</v>
      </c>
      <c r="F153" s="77"/>
    </row>
    <row r="154" spans="1:6" ht="12.75" customHeight="1" hidden="1">
      <c r="A154" s="127" t="s">
        <v>22</v>
      </c>
      <c r="B154" s="83" t="s">
        <v>8</v>
      </c>
      <c r="C154" s="82"/>
      <c r="D154" s="4">
        <v>7</v>
      </c>
      <c r="E154" s="4"/>
      <c r="F154" s="77"/>
    </row>
    <row r="155" spans="1:6" ht="12.75" customHeight="1" hidden="1">
      <c r="A155" s="127" t="s">
        <v>22</v>
      </c>
      <c r="B155" s="83" t="s">
        <v>9</v>
      </c>
      <c r="C155" s="82"/>
      <c r="D155" s="4">
        <v>30</v>
      </c>
      <c r="E155" s="4"/>
      <c r="F155" s="77"/>
    </row>
    <row r="156" spans="1:6" ht="12.75" customHeight="1" hidden="1">
      <c r="A156" s="127" t="s">
        <v>22</v>
      </c>
      <c r="B156" s="83" t="s">
        <v>109</v>
      </c>
      <c r="C156" s="82" t="s">
        <v>4</v>
      </c>
      <c r="D156" s="4"/>
      <c r="E156" s="4">
        <v>0</v>
      </c>
      <c r="F156" s="77"/>
    </row>
    <row r="157" spans="1:6" ht="12.75" customHeight="1" hidden="1">
      <c r="A157" s="127" t="s">
        <v>22</v>
      </c>
      <c r="B157" s="83" t="s">
        <v>109</v>
      </c>
      <c r="C157" s="82" t="s">
        <v>5</v>
      </c>
      <c r="D157" s="4"/>
      <c r="E157" s="4">
        <v>0</v>
      </c>
      <c r="F157" s="77"/>
    </row>
    <row r="158" spans="1:6" ht="12.75" customHeight="1" hidden="1">
      <c r="A158" s="127" t="s">
        <v>22</v>
      </c>
      <c r="B158" s="83" t="s">
        <v>110</v>
      </c>
      <c r="C158" s="82" t="s">
        <v>4</v>
      </c>
      <c r="D158" s="4"/>
      <c r="E158" s="4">
        <v>0</v>
      </c>
      <c r="F158" s="77"/>
    </row>
    <row r="159" spans="1:6" ht="12.75" customHeight="1" hidden="1">
      <c r="A159" s="127" t="s">
        <v>22</v>
      </c>
      <c r="B159" s="83" t="s">
        <v>110</v>
      </c>
      <c r="C159" s="82" t="s">
        <v>5</v>
      </c>
      <c r="D159" s="4"/>
      <c r="E159" s="4">
        <v>0</v>
      </c>
      <c r="F159" s="77"/>
    </row>
    <row r="160" spans="1:6" ht="12.75" customHeight="1" hidden="1">
      <c r="A160" s="127" t="s">
        <v>22</v>
      </c>
      <c r="B160" s="83" t="s">
        <v>111</v>
      </c>
      <c r="C160" s="82" t="s">
        <v>4</v>
      </c>
      <c r="D160" s="4"/>
      <c r="E160" s="4">
        <v>0</v>
      </c>
      <c r="F160" s="77"/>
    </row>
    <row r="161" spans="1:6" ht="12.75" customHeight="1" hidden="1">
      <c r="A161" s="128" t="s">
        <v>22</v>
      </c>
      <c r="B161" s="83" t="s">
        <v>111</v>
      </c>
      <c r="C161" s="82" t="s">
        <v>5</v>
      </c>
      <c r="D161" s="4"/>
      <c r="E161" s="4">
        <v>0</v>
      </c>
      <c r="F161" s="77"/>
    </row>
    <row r="162" spans="1:6" ht="25.5" hidden="1">
      <c r="A162" s="126" t="s">
        <v>23</v>
      </c>
      <c r="B162" s="80" t="s">
        <v>107</v>
      </c>
      <c r="C162" s="81" t="s">
        <v>4</v>
      </c>
      <c r="D162" s="4">
        <v>60</v>
      </c>
      <c r="E162" s="4">
        <v>60</v>
      </c>
      <c r="F162" s="77">
        <v>56</v>
      </c>
    </row>
    <row r="163" spans="1:6" ht="25.5" customHeight="1" hidden="1">
      <c r="A163" s="127" t="s">
        <v>23</v>
      </c>
      <c r="B163" s="80" t="s">
        <v>107</v>
      </c>
      <c r="C163" s="82" t="s">
        <v>5</v>
      </c>
      <c r="D163" s="4"/>
      <c r="E163" s="4">
        <v>0</v>
      </c>
      <c r="F163" s="77"/>
    </row>
    <row r="164" spans="1:6" ht="25.5" customHeight="1" hidden="1">
      <c r="A164" s="127" t="s">
        <v>23</v>
      </c>
      <c r="B164" s="80" t="s">
        <v>108</v>
      </c>
      <c r="C164" s="82" t="s">
        <v>4</v>
      </c>
      <c r="D164" s="4">
        <v>145</v>
      </c>
      <c r="E164" s="4">
        <v>121</v>
      </c>
      <c r="F164" s="77">
        <v>131</v>
      </c>
    </row>
    <row r="165" spans="1:6" ht="25.5" customHeight="1" hidden="1">
      <c r="A165" s="127" t="s">
        <v>23</v>
      </c>
      <c r="B165" s="80" t="s">
        <v>108</v>
      </c>
      <c r="C165" s="82" t="s">
        <v>5</v>
      </c>
      <c r="D165" s="4"/>
      <c r="E165" s="4">
        <v>0</v>
      </c>
      <c r="F165" s="77"/>
    </row>
    <row r="166" spans="1:6" ht="12.75" customHeight="1" hidden="1">
      <c r="A166" s="127" t="s">
        <v>23</v>
      </c>
      <c r="B166" s="83" t="s">
        <v>7</v>
      </c>
      <c r="C166" s="82"/>
      <c r="D166" s="4">
        <v>1</v>
      </c>
      <c r="E166" s="4">
        <v>0</v>
      </c>
      <c r="F166" s="77"/>
    </row>
    <row r="167" spans="1:6" ht="12.75" customHeight="1" hidden="1">
      <c r="A167" s="127" t="s">
        <v>23</v>
      </c>
      <c r="B167" s="83" t="s">
        <v>8</v>
      </c>
      <c r="C167" s="82"/>
      <c r="D167" s="4">
        <v>1</v>
      </c>
      <c r="E167" s="4">
        <v>0</v>
      </c>
      <c r="F167" s="77"/>
    </row>
    <row r="168" spans="1:6" ht="12.75" customHeight="1" hidden="1">
      <c r="A168" s="127" t="s">
        <v>23</v>
      </c>
      <c r="B168" s="83" t="s">
        <v>9</v>
      </c>
      <c r="C168" s="82"/>
      <c r="D168" s="4">
        <v>16</v>
      </c>
      <c r="E168" s="4">
        <v>0</v>
      </c>
      <c r="F168" s="77"/>
    </row>
    <row r="169" spans="1:6" ht="12.75" customHeight="1" hidden="1">
      <c r="A169" s="127" t="s">
        <v>23</v>
      </c>
      <c r="B169" s="83" t="s">
        <v>109</v>
      </c>
      <c r="C169" s="82" t="s">
        <v>4</v>
      </c>
      <c r="D169" s="4"/>
      <c r="E169" s="4">
        <v>0</v>
      </c>
      <c r="F169" s="77"/>
    </row>
    <row r="170" spans="1:6" ht="12.75" customHeight="1" hidden="1">
      <c r="A170" s="127" t="s">
        <v>23</v>
      </c>
      <c r="B170" s="83" t="s">
        <v>109</v>
      </c>
      <c r="C170" s="82" t="s">
        <v>5</v>
      </c>
      <c r="D170" s="4"/>
      <c r="E170" s="4">
        <v>0</v>
      </c>
      <c r="F170" s="77"/>
    </row>
    <row r="171" spans="1:6" ht="12.75" customHeight="1" hidden="1">
      <c r="A171" s="127" t="s">
        <v>23</v>
      </c>
      <c r="B171" s="83" t="s">
        <v>110</v>
      </c>
      <c r="C171" s="82" t="s">
        <v>4</v>
      </c>
      <c r="D171" s="4"/>
      <c r="E171" s="4">
        <v>0</v>
      </c>
      <c r="F171" s="77"/>
    </row>
    <row r="172" spans="1:6" ht="12.75" customHeight="1" hidden="1">
      <c r="A172" s="127" t="s">
        <v>23</v>
      </c>
      <c r="B172" s="83" t="s">
        <v>110</v>
      </c>
      <c r="C172" s="82" t="s">
        <v>5</v>
      </c>
      <c r="D172" s="4"/>
      <c r="E172" s="4">
        <v>0</v>
      </c>
      <c r="F172" s="77"/>
    </row>
    <row r="173" spans="1:6" ht="12.75" customHeight="1" hidden="1">
      <c r="A173" s="127" t="s">
        <v>23</v>
      </c>
      <c r="B173" s="83" t="s">
        <v>111</v>
      </c>
      <c r="C173" s="82" t="s">
        <v>4</v>
      </c>
      <c r="D173" s="4"/>
      <c r="E173" s="4">
        <v>0</v>
      </c>
      <c r="F173" s="77"/>
    </row>
    <row r="174" spans="1:7" ht="12.75" customHeight="1" hidden="1">
      <c r="A174" s="128" t="s">
        <v>23</v>
      </c>
      <c r="B174" s="83" t="s">
        <v>111</v>
      </c>
      <c r="C174" s="82" t="s">
        <v>5</v>
      </c>
      <c r="D174" s="4"/>
      <c r="E174" s="4">
        <v>0</v>
      </c>
      <c r="F174" s="77"/>
      <c r="G174" s="60" t="e">
        <f>#REF!+#REF!+#REF!+#REF!</f>
        <v>#REF!</v>
      </c>
    </row>
    <row r="175" spans="1:6" ht="25.5">
      <c r="A175" s="126" t="s">
        <v>24</v>
      </c>
      <c r="B175" s="80" t="s">
        <v>107</v>
      </c>
      <c r="C175" s="81" t="s">
        <v>4</v>
      </c>
      <c r="D175" s="4">
        <v>169</v>
      </c>
      <c r="E175" s="4">
        <v>169</v>
      </c>
      <c r="F175" s="77">
        <v>159</v>
      </c>
    </row>
    <row r="176" spans="1:6" ht="25.5" customHeight="1">
      <c r="A176" s="127" t="s">
        <v>24</v>
      </c>
      <c r="B176" s="80" t="s">
        <v>107</v>
      </c>
      <c r="C176" s="82" t="s">
        <v>5</v>
      </c>
      <c r="D176" s="4">
        <v>80</v>
      </c>
      <c r="E176" s="4">
        <v>80</v>
      </c>
      <c r="F176" s="77">
        <v>57</v>
      </c>
    </row>
    <row r="177" spans="1:6" ht="25.5" customHeight="1">
      <c r="A177" s="127" t="s">
        <v>24</v>
      </c>
      <c r="B177" s="80" t="s">
        <v>108</v>
      </c>
      <c r="C177" s="82" t="s">
        <v>4</v>
      </c>
      <c r="D177" s="4">
        <v>112</v>
      </c>
      <c r="E177" s="4">
        <v>111</v>
      </c>
      <c r="F177" s="77">
        <v>89</v>
      </c>
    </row>
    <row r="178" spans="1:6" ht="25.5" customHeight="1">
      <c r="A178" s="127" t="s">
        <v>24</v>
      </c>
      <c r="B178" s="80" t="s">
        <v>108</v>
      </c>
      <c r="C178" s="82" t="s">
        <v>5</v>
      </c>
      <c r="D178" s="4">
        <v>9</v>
      </c>
      <c r="E178" s="4">
        <v>9</v>
      </c>
      <c r="F178" s="77">
        <v>4</v>
      </c>
    </row>
    <row r="179" spans="1:6" ht="12.75" customHeight="1">
      <c r="A179" s="127" t="s">
        <v>24</v>
      </c>
      <c r="B179" s="83" t="s">
        <v>7</v>
      </c>
      <c r="C179" s="82"/>
      <c r="D179" s="4">
        <v>11</v>
      </c>
      <c r="E179" s="4"/>
      <c r="F179" s="77"/>
    </row>
    <row r="180" spans="1:6" ht="12.75" customHeight="1">
      <c r="A180" s="127" t="s">
        <v>24</v>
      </c>
      <c r="B180" s="83" t="s">
        <v>8</v>
      </c>
      <c r="C180" s="82"/>
      <c r="D180" s="4">
        <v>3</v>
      </c>
      <c r="E180" s="4"/>
      <c r="F180" s="77"/>
    </row>
    <row r="181" spans="1:6" ht="12.75" customHeight="1">
      <c r="A181" s="127" t="s">
        <v>24</v>
      </c>
      <c r="B181" s="83" t="s">
        <v>9</v>
      </c>
      <c r="C181" s="82"/>
      <c r="D181" s="4">
        <v>2</v>
      </c>
      <c r="E181" s="4"/>
      <c r="F181" s="77"/>
    </row>
    <row r="182" spans="1:6" ht="12.75" customHeight="1">
      <c r="A182" s="127" t="s">
        <v>24</v>
      </c>
      <c r="B182" s="83" t="s">
        <v>109</v>
      </c>
      <c r="C182" s="82" t="s">
        <v>4</v>
      </c>
      <c r="D182" s="4"/>
      <c r="E182" s="4">
        <v>0</v>
      </c>
      <c r="F182" s="77"/>
    </row>
    <row r="183" spans="1:6" ht="12.75" customHeight="1">
      <c r="A183" s="127" t="s">
        <v>24</v>
      </c>
      <c r="B183" s="83" t="s">
        <v>109</v>
      </c>
      <c r="C183" s="82" t="s">
        <v>5</v>
      </c>
      <c r="D183" s="4"/>
      <c r="E183" s="4">
        <v>0</v>
      </c>
      <c r="F183" s="77"/>
    </row>
    <row r="184" spans="1:6" ht="12.75" customHeight="1">
      <c r="A184" s="127" t="s">
        <v>24</v>
      </c>
      <c r="B184" s="83" t="s">
        <v>110</v>
      </c>
      <c r="C184" s="82" t="s">
        <v>4</v>
      </c>
      <c r="D184" s="4"/>
      <c r="E184" s="4">
        <v>0</v>
      </c>
      <c r="F184" s="77"/>
    </row>
    <row r="185" spans="1:6" ht="12.75" customHeight="1">
      <c r="A185" s="127" t="s">
        <v>24</v>
      </c>
      <c r="B185" s="83" t="s">
        <v>110</v>
      </c>
      <c r="C185" s="82" t="s">
        <v>5</v>
      </c>
      <c r="D185" s="4"/>
      <c r="E185" s="4">
        <v>0</v>
      </c>
      <c r="F185" s="77"/>
    </row>
    <row r="186" spans="1:6" ht="12.75" customHeight="1">
      <c r="A186" s="127" t="s">
        <v>24</v>
      </c>
      <c r="B186" s="83" t="s">
        <v>111</v>
      </c>
      <c r="C186" s="82" t="s">
        <v>4</v>
      </c>
      <c r="D186" s="4"/>
      <c r="E186" s="4">
        <v>0</v>
      </c>
      <c r="F186" s="77"/>
    </row>
    <row r="187" spans="1:8" ht="12.75" customHeight="1">
      <c r="A187" s="128" t="s">
        <v>24</v>
      </c>
      <c r="B187" s="83" t="s">
        <v>111</v>
      </c>
      <c r="C187" s="82" t="s">
        <v>5</v>
      </c>
      <c r="D187" s="4"/>
      <c r="E187" s="4">
        <v>0</v>
      </c>
      <c r="F187" s="77"/>
      <c r="G187" s="60" t="e">
        <f>#REF!+#REF!+#REF!+#REF!</f>
        <v>#REF!</v>
      </c>
      <c r="H187" s="60" t="e">
        <f>#REF!+#REF!+#REF!+#REF!</f>
        <v>#REF!</v>
      </c>
    </row>
    <row r="188" spans="1:6" ht="25.5" hidden="1">
      <c r="A188" s="126" t="s">
        <v>25</v>
      </c>
      <c r="B188" s="80" t="s">
        <v>107</v>
      </c>
      <c r="C188" s="81" t="s">
        <v>4</v>
      </c>
      <c r="D188" s="4">
        <v>103</v>
      </c>
      <c r="E188" s="4">
        <v>116</v>
      </c>
      <c r="F188" s="77">
        <v>124</v>
      </c>
    </row>
    <row r="189" spans="1:6" ht="25.5" customHeight="1" hidden="1">
      <c r="A189" s="127" t="s">
        <v>25</v>
      </c>
      <c r="B189" s="80" t="s">
        <v>107</v>
      </c>
      <c r="C189" s="82" t="s">
        <v>5</v>
      </c>
      <c r="D189" s="4"/>
      <c r="E189" s="4">
        <v>0</v>
      </c>
      <c r="F189" s="77"/>
    </row>
    <row r="190" spans="1:6" ht="25.5" customHeight="1" hidden="1">
      <c r="A190" s="127" t="s">
        <v>25</v>
      </c>
      <c r="B190" s="80" t="s">
        <v>108</v>
      </c>
      <c r="C190" s="82" t="s">
        <v>4</v>
      </c>
      <c r="D190" s="4">
        <v>196</v>
      </c>
      <c r="E190" s="4">
        <v>69</v>
      </c>
      <c r="F190" s="77">
        <v>69</v>
      </c>
    </row>
    <row r="191" spans="1:6" ht="25.5" customHeight="1" hidden="1">
      <c r="A191" s="127" t="s">
        <v>25</v>
      </c>
      <c r="B191" s="80" t="s">
        <v>108</v>
      </c>
      <c r="C191" s="82" t="s">
        <v>5</v>
      </c>
      <c r="D191" s="4"/>
      <c r="E191" s="4"/>
      <c r="F191" s="77"/>
    </row>
    <row r="192" spans="1:6" ht="12.75" customHeight="1" hidden="1">
      <c r="A192" s="127" t="s">
        <v>25</v>
      </c>
      <c r="B192" s="83" t="s">
        <v>7</v>
      </c>
      <c r="C192" s="82"/>
      <c r="D192" s="4">
        <v>0</v>
      </c>
      <c r="E192" s="4"/>
      <c r="F192" s="77"/>
    </row>
    <row r="193" spans="1:6" ht="12.75" customHeight="1" hidden="1">
      <c r="A193" s="127" t="s">
        <v>25</v>
      </c>
      <c r="B193" s="83" t="s">
        <v>8</v>
      </c>
      <c r="C193" s="82"/>
      <c r="D193" s="4">
        <v>15</v>
      </c>
      <c r="E193" s="4">
        <v>0</v>
      </c>
      <c r="F193" s="77"/>
    </row>
    <row r="194" spans="1:6" ht="12.75" customHeight="1" hidden="1">
      <c r="A194" s="127" t="s">
        <v>25</v>
      </c>
      <c r="B194" s="83" t="s">
        <v>9</v>
      </c>
      <c r="C194" s="82"/>
      <c r="D194" s="4">
        <v>2</v>
      </c>
      <c r="E194" s="4"/>
      <c r="F194" s="77"/>
    </row>
    <row r="195" spans="1:6" ht="12.75" customHeight="1" hidden="1">
      <c r="A195" s="127" t="s">
        <v>25</v>
      </c>
      <c r="B195" s="83" t="s">
        <v>109</v>
      </c>
      <c r="C195" s="82" t="s">
        <v>4</v>
      </c>
      <c r="D195" s="4"/>
      <c r="E195" s="4">
        <v>0</v>
      </c>
      <c r="F195" s="77"/>
    </row>
    <row r="196" spans="1:6" ht="12.75" customHeight="1" hidden="1">
      <c r="A196" s="127" t="s">
        <v>25</v>
      </c>
      <c r="B196" s="83" t="s">
        <v>109</v>
      </c>
      <c r="C196" s="82" t="s">
        <v>5</v>
      </c>
      <c r="D196" s="4"/>
      <c r="E196" s="4">
        <v>0</v>
      </c>
      <c r="F196" s="77"/>
    </row>
    <row r="197" spans="1:6" ht="12.75" customHeight="1" hidden="1">
      <c r="A197" s="127" t="s">
        <v>25</v>
      </c>
      <c r="B197" s="83" t="s">
        <v>110</v>
      </c>
      <c r="C197" s="82" t="s">
        <v>4</v>
      </c>
      <c r="D197" s="4"/>
      <c r="E197" s="4">
        <v>0</v>
      </c>
      <c r="F197" s="77"/>
    </row>
    <row r="198" spans="1:6" ht="12.75" customHeight="1" hidden="1">
      <c r="A198" s="127" t="s">
        <v>25</v>
      </c>
      <c r="B198" s="83" t="s">
        <v>110</v>
      </c>
      <c r="C198" s="82" t="s">
        <v>5</v>
      </c>
      <c r="D198" s="4"/>
      <c r="E198" s="4">
        <v>0</v>
      </c>
      <c r="F198" s="77"/>
    </row>
    <row r="199" spans="1:6" ht="12.75" customHeight="1" hidden="1">
      <c r="A199" s="127" t="s">
        <v>25</v>
      </c>
      <c r="B199" s="83" t="s">
        <v>111</v>
      </c>
      <c r="C199" s="82" t="s">
        <v>4</v>
      </c>
      <c r="D199" s="4"/>
      <c r="E199" s="4">
        <v>0</v>
      </c>
      <c r="F199" s="77"/>
    </row>
    <row r="200" spans="1:6" ht="12.75" customHeight="1" hidden="1">
      <c r="A200" s="128" t="s">
        <v>25</v>
      </c>
      <c r="B200" s="83" t="s">
        <v>111</v>
      </c>
      <c r="C200" s="82" t="s">
        <v>5</v>
      </c>
      <c r="D200" s="4"/>
      <c r="E200" s="4">
        <v>0</v>
      </c>
      <c r="F200" s="77"/>
    </row>
    <row r="201" spans="1:6" ht="25.5" hidden="1">
      <c r="A201" s="126" t="s">
        <v>26</v>
      </c>
      <c r="B201" s="80" t="s">
        <v>107</v>
      </c>
      <c r="C201" s="81" t="s">
        <v>4</v>
      </c>
      <c r="D201" s="4"/>
      <c r="E201" s="4"/>
      <c r="F201" s="77"/>
    </row>
    <row r="202" spans="1:6" ht="25.5" customHeight="1" hidden="1">
      <c r="A202" s="127" t="s">
        <v>26</v>
      </c>
      <c r="B202" s="80" t="s">
        <v>107</v>
      </c>
      <c r="C202" s="82" t="s">
        <v>5</v>
      </c>
      <c r="D202" s="4"/>
      <c r="E202" s="4"/>
      <c r="F202" s="77"/>
    </row>
    <row r="203" spans="1:6" ht="25.5" customHeight="1" hidden="1">
      <c r="A203" s="127" t="s">
        <v>26</v>
      </c>
      <c r="B203" s="80" t="s">
        <v>108</v>
      </c>
      <c r="C203" s="82" t="s">
        <v>4</v>
      </c>
      <c r="D203" s="4">
        <v>5</v>
      </c>
      <c r="E203" s="4">
        <v>16</v>
      </c>
      <c r="F203" s="77">
        <v>13</v>
      </c>
    </row>
    <row r="204" spans="1:6" ht="25.5" customHeight="1" hidden="1">
      <c r="A204" s="127" t="s">
        <v>26</v>
      </c>
      <c r="B204" s="80" t="s">
        <v>108</v>
      </c>
      <c r="C204" s="82" t="s">
        <v>5</v>
      </c>
      <c r="D204" s="4"/>
      <c r="E204" s="4"/>
      <c r="F204" s="77"/>
    </row>
    <row r="205" spans="1:6" ht="12.75" customHeight="1" hidden="1">
      <c r="A205" s="127" t="s">
        <v>26</v>
      </c>
      <c r="B205" s="83" t="s">
        <v>7</v>
      </c>
      <c r="C205" s="82"/>
      <c r="D205" s="4"/>
      <c r="E205" s="4"/>
      <c r="F205" s="77"/>
    </row>
    <row r="206" spans="1:6" ht="12.75" customHeight="1" hidden="1">
      <c r="A206" s="127" t="s">
        <v>26</v>
      </c>
      <c r="B206" s="83" t="s">
        <v>8</v>
      </c>
      <c r="C206" s="82"/>
      <c r="D206" s="4"/>
      <c r="E206" s="4"/>
      <c r="F206" s="77"/>
    </row>
    <row r="207" spans="1:6" ht="12.75" customHeight="1" hidden="1">
      <c r="A207" s="127" t="s">
        <v>26</v>
      </c>
      <c r="B207" s="83" t="s">
        <v>9</v>
      </c>
      <c r="C207" s="82"/>
      <c r="D207" s="4"/>
      <c r="E207" s="4"/>
      <c r="F207" s="77"/>
    </row>
    <row r="208" spans="1:6" ht="12.75" customHeight="1" hidden="1">
      <c r="A208" s="127" t="s">
        <v>26</v>
      </c>
      <c r="B208" s="83" t="s">
        <v>109</v>
      </c>
      <c r="C208" s="82" t="s">
        <v>4</v>
      </c>
      <c r="D208" s="4"/>
      <c r="E208" s="4"/>
      <c r="F208" s="77"/>
    </row>
    <row r="209" spans="1:6" ht="12.75" customHeight="1" hidden="1">
      <c r="A209" s="127" t="s">
        <v>26</v>
      </c>
      <c r="B209" s="83" t="s">
        <v>109</v>
      </c>
      <c r="C209" s="82" t="s">
        <v>5</v>
      </c>
      <c r="D209" s="4"/>
      <c r="E209" s="4"/>
      <c r="F209" s="77"/>
    </row>
    <row r="210" spans="1:6" ht="12.75" customHeight="1" hidden="1">
      <c r="A210" s="127" t="s">
        <v>26</v>
      </c>
      <c r="B210" s="83" t="s">
        <v>110</v>
      </c>
      <c r="C210" s="82" t="s">
        <v>4</v>
      </c>
      <c r="D210" s="4"/>
      <c r="E210" s="4">
        <v>0</v>
      </c>
      <c r="F210" s="77"/>
    </row>
    <row r="211" spans="1:6" ht="12.75" customHeight="1" hidden="1">
      <c r="A211" s="127" t="s">
        <v>26</v>
      </c>
      <c r="B211" s="83" t="s">
        <v>110</v>
      </c>
      <c r="C211" s="82" t="s">
        <v>5</v>
      </c>
      <c r="D211" s="4"/>
      <c r="E211" s="4"/>
      <c r="F211" s="77"/>
    </row>
    <row r="212" spans="1:6" ht="12.75" customHeight="1" hidden="1">
      <c r="A212" s="127" t="s">
        <v>26</v>
      </c>
      <c r="B212" s="83" t="s">
        <v>111</v>
      </c>
      <c r="C212" s="82" t="s">
        <v>4</v>
      </c>
      <c r="D212" s="4"/>
      <c r="E212" s="4"/>
      <c r="F212" s="77"/>
    </row>
    <row r="213" spans="1:6" ht="12.75" customHeight="1" hidden="1">
      <c r="A213" s="128" t="s">
        <v>26</v>
      </c>
      <c r="B213" s="83" t="s">
        <v>111</v>
      </c>
      <c r="C213" s="82" t="s">
        <v>5</v>
      </c>
      <c r="D213" s="4"/>
      <c r="E213" s="4"/>
      <c r="F213" s="77"/>
    </row>
    <row r="214" spans="1:6" ht="25.5" hidden="1">
      <c r="A214" s="126" t="s">
        <v>27</v>
      </c>
      <c r="B214" s="80" t="s">
        <v>107</v>
      </c>
      <c r="C214" s="81" t="s">
        <v>4</v>
      </c>
      <c r="D214" s="4">
        <v>285</v>
      </c>
      <c r="E214" s="4">
        <v>240</v>
      </c>
      <c r="F214" s="77">
        <v>316</v>
      </c>
    </row>
    <row r="215" spans="1:6" ht="25.5" customHeight="1" hidden="1">
      <c r="A215" s="127" t="s">
        <v>27</v>
      </c>
      <c r="B215" s="80" t="s">
        <v>107</v>
      </c>
      <c r="C215" s="82" t="s">
        <v>5</v>
      </c>
      <c r="D215" s="4">
        <v>16</v>
      </c>
      <c r="E215" s="4">
        <v>34</v>
      </c>
      <c r="F215" s="77">
        <v>5</v>
      </c>
    </row>
    <row r="216" spans="1:6" ht="25.5" customHeight="1" hidden="1">
      <c r="A216" s="127" t="s">
        <v>27</v>
      </c>
      <c r="B216" s="80" t="s">
        <v>108</v>
      </c>
      <c r="C216" s="82" t="s">
        <v>4</v>
      </c>
      <c r="D216" s="4">
        <v>84</v>
      </c>
      <c r="E216" s="4">
        <v>88</v>
      </c>
      <c r="F216" s="77">
        <v>100</v>
      </c>
    </row>
    <row r="217" spans="1:6" ht="25.5" customHeight="1" hidden="1">
      <c r="A217" s="127" t="s">
        <v>27</v>
      </c>
      <c r="B217" s="80" t="s">
        <v>108</v>
      </c>
      <c r="C217" s="82" t="s">
        <v>5</v>
      </c>
      <c r="D217" s="4"/>
      <c r="E217" s="4">
        <v>0</v>
      </c>
      <c r="F217" s="77"/>
    </row>
    <row r="218" spans="1:6" ht="12.75" customHeight="1" hidden="1">
      <c r="A218" s="127" t="s">
        <v>27</v>
      </c>
      <c r="B218" s="83" t="s">
        <v>7</v>
      </c>
      <c r="C218" s="82"/>
      <c r="D218" s="4">
        <v>7</v>
      </c>
      <c r="E218" s="4">
        <v>0</v>
      </c>
      <c r="F218" s="77"/>
    </row>
    <row r="219" spans="1:6" ht="12.75" customHeight="1" hidden="1">
      <c r="A219" s="127" t="s">
        <v>27</v>
      </c>
      <c r="B219" s="83" t="s">
        <v>8</v>
      </c>
      <c r="C219" s="82"/>
      <c r="D219" s="4">
        <v>10</v>
      </c>
      <c r="E219" s="4">
        <v>0</v>
      </c>
      <c r="F219" s="77"/>
    </row>
    <row r="220" spans="1:6" ht="12.75" customHeight="1" hidden="1">
      <c r="A220" s="127" t="s">
        <v>27</v>
      </c>
      <c r="B220" s="83" t="s">
        <v>9</v>
      </c>
      <c r="C220" s="82"/>
      <c r="D220" s="4">
        <v>13</v>
      </c>
      <c r="E220" s="4">
        <v>0</v>
      </c>
      <c r="F220" s="77"/>
    </row>
    <row r="221" spans="1:6" ht="12.75" customHeight="1" hidden="1">
      <c r="A221" s="127" t="s">
        <v>27</v>
      </c>
      <c r="B221" s="83" t="s">
        <v>109</v>
      </c>
      <c r="C221" s="82" t="s">
        <v>4</v>
      </c>
      <c r="D221" s="4"/>
      <c r="E221" s="4">
        <v>0</v>
      </c>
      <c r="F221" s="77"/>
    </row>
    <row r="222" spans="1:6" ht="12.75" customHeight="1" hidden="1">
      <c r="A222" s="127" t="s">
        <v>27</v>
      </c>
      <c r="B222" s="83" t="s">
        <v>109</v>
      </c>
      <c r="C222" s="82" t="s">
        <v>5</v>
      </c>
      <c r="D222" s="4"/>
      <c r="E222" s="4">
        <v>0</v>
      </c>
      <c r="F222" s="77"/>
    </row>
    <row r="223" spans="1:6" ht="12.75" customHeight="1" hidden="1">
      <c r="A223" s="127" t="s">
        <v>27</v>
      </c>
      <c r="B223" s="83" t="s">
        <v>110</v>
      </c>
      <c r="C223" s="82" t="s">
        <v>4</v>
      </c>
      <c r="D223" s="4"/>
      <c r="E223" s="4">
        <v>0</v>
      </c>
      <c r="F223" s="77"/>
    </row>
    <row r="224" spans="1:6" ht="12.75" customHeight="1" hidden="1">
      <c r="A224" s="127" t="s">
        <v>27</v>
      </c>
      <c r="B224" s="83" t="s">
        <v>110</v>
      </c>
      <c r="C224" s="82" t="s">
        <v>5</v>
      </c>
      <c r="D224" s="4"/>
      <c r="E224" s="4">
        <v>0</v>
      </c>
      <c r="F224" s="77"/>
    </row>
    <row r="225" spans="1:6" ht="12.75" customHeight="1" hidden="1">
      <c r="A225" s="127" t="s">
        <v>27</v>
      </c>
      <c r="B225" s="83" t="s">
        <v>111</v>
      </c>
      <c r="C225" s="82" t="s">
        <v>4</v>
      </c>
      <c r="D225" s="4"/>
      <c r="E225" s="4">
        <v>0</v>
      </c>
      <c r="F225" s="77"/>
    </row>
    <row r="226" spans="1:6" ht="12.75" customHeight="1" hidden="1">
      <c r="A226" s="128" t="s">
        <v>27</v>
      </c>
      <c r="B226" s="83" t="s">
        <v>111</v>
      </c>
      <c r="C226" s="82" t="s">
        <v>5</v>
      </c>
      <c r="D226" s="4"/>
      <c r="E226" s="4">
        <v>0</v>
      </c>
      <c r="F226" s="77"/>
    </row>
    <row r="227" spans="1:6" ht="25.5" hidden="1">
      <c r="A227" s="126" t="s">
        <v>28</v>
      </c>
      <c r="B227" s="80" t="s">
        <v>107</v>
      </c>
      <c r="C227" s="81" t="s">
        <v>4</v>
      </c>
      <c r="D227" s="4">
        <v>41</v>
      </c>
      <c r="E227" s="4">
        <v>41</v>
      </c>
      <c r="F227" s="77"/>
    </row>
    <row r="228" spans="1:6" ht="25.5" customHeight="1" hidden="1">
      <c r="A228" s="127" t="s">
        <v>28</v>
      </c>
      <c r="B228" s="80" t="s">
        <v>107</v>
      </c>
      <c r="C228" s="82" t="s">
        <v>5</v>
      </c>
      <c r="D228" s="4">
        <v>45</v>
      </c>
      <c r="E228" s="4">
        <v>45</v>
      </c>
      <c r="F228" s="77"/>
    </row>
    <row r="229" spans="1:6" ht="25.5" customHeight="1" hidden="1">
      <c r="A229" s="127" t="s">
        <v>28</v>
      </c>
      <c r="B229" s="80" t="s">
        <v>108</v>
      </c>
      <c r="C229" s="82" t="s">
        <v>4</v>
      </c>
      <c r="D229" s="4">
        <v>102</v>
      </c>
      <c r="E229" s="4">
        <v>102</v>
      </c>
      <c r="F229" s="77">
        <v>122</v>
      </c>
    </row>
    <row r="230" spans="1:6" ht="25.5" customHeight="1" hidden="1">
      <c r="A230" s="127" t="s">
        <v>28</v>
      </c>
      <c r="B230" s="80" t="s">
        <v>108</v>
      </c>
      <c r="C230" s="82" t="s">
        <v>5</v>
      </c>
      <c r="D230" s="4">
        <v>36</v>
      </c>
      <c r="E230" s="4">
        <v>36</v>
      </c>
      <c r="F230" s="77">
        <v>43</v>
      </c>
    </row>
    <row r="231" spans="1:6" ht="12.75" customHeight="1" hidden="1">
      <c r="A231" s="127" t="s">
        <v>28</v>
      </c>
      <c r="B231" s="83" t="s">
        <v>7</v>
      </c>
      <c r="C231" s="82"/>
      <c r="D231" s="4">
        <v>10</v>
      </c>
      <c r="E231" s="4"/>
      <c r="F231" s="77"/>
    </row>
    <row r="232" spans="1:6" ht="12.75" customHeight="1" hidden="1">
      <c r="A232" s="127" t="s">
        <v>28</v>
      </c>
      <c r="B232" s="83" t="s">
        <v>8</v>
      </c>
      <c r="C232" s="82"/>
      <c r="D232" s="4">
        <v>0</v>
      </c>
      <c r="E232" s="4"/>
      <c r="F232" s="77"/>
    </row>
    <row r="233" spans="1:6" ht="12.75" customHeight="1" hidden="1">
      <c r="A233" s="127" t="s">
        <v>28</v>
      </c>
      <c r="B233" s="83" t="s">
        <v>9</v>
      </c>
      <c r="C233" s="82"/>
      <c r="D233" s="4">
        <v>0</v>
      </c>
      <c r="E233" s="4"/>
      <c r="F233" s="77"/>
    </row>
    <row r="234" spans="1:6" ht="12.75" customHeight="1" hidden="1">
      <c r="A234" s="127" t="s">
        <v>28</v>
      </c>
      <c r="B234" s="83" t="s">
        <v>109</v>
      </c>
      <c r="C234" s="82" t="s">
        <v>4</v>
      </c>
      <c r="D234" s="4"/>
      <c r="E234" s="4">
        <v>0</v>
      </c>
      <c r="F234" s="77"/>
    </row>
    <row r="235" spans="1:6" ht="12.75" customHeight="1" hidden="1">
      <c r="A235" s="127" t="s">
        <v>28</v>
      </c>
      <c r="B235" s="83" t="s">
        <v>109</v>
      </c>
      <c r="C235" s="82" t="s">
        <v>5</v>
      </c>
      <c r="D235" s="4"/>
      <c r="E235" s="4">
        <v>0</v>
      </c>
      <c r="F235" s="77"/>
    </row>
    <row r="236" spans="1:6" ht="12.75" customHeight="1" hidden="1">
      <c r="A236" s="127" t="s">
        <v>28</v>
      </c>
      <c r="B236" s="83" t="s">
        <v>110</v>
      </c>
      <c r="C236" s="82" t="s">
        <v>4</v>
      </c>
      <c r="D236" s="4"/>
      <c r="E236" s="4">
        <v>0</v>
      </c>
      <c r="F236" s="77"/>
    </row>
    <row r="237" spans="1:6" ht="12.75" customHeight="1" hidden="1">
      <c r="A237" s="127" t="s">
        <v>28</v>
      </c>
      <c r="B237" s="83" t="s">
        <v>110</v>
      </c>
      <c r="C237" s="82" t="s">
        <v>5</v>
      </c>
      <c r="D237" s="4"/>
      <c r="E237" s="4">
        <v>0</v>
      </c>
      <c r="F237" s="77"/>
    </row>
    <row r="238" spans="1:6" ht="12.75" customHeight="1" hidden="1">
      <c r="A238" s="127" t="s">
        <v>28</v>
      </c>
      <c r="B238" s="83" t="s">
        <v>111</v>
      </c>
      <c r="C238" s="82" t="s">
        <v>4</v>
      </c>
      <c r="D238" s="4"/>
      <c r="E238" s="4">
        <v>0</v>
      </c>
      <c r="F238" s="77"/>
    </row>
    <row r="239" spans="1:6" ht="12.75" customHeight="1" hidden="1">
      <c r="A239" s="128" t="s">
        <v>28</v>
      </c>
      <c r="B239" s="83" t="s">
        <v>111</v>
      </c>
      <c r="C239" s="82" t="s">
        <v>5</v>
      </c>
      <c r="D239" s="4"/>
      <c r="E239" s="4">
        <v>0</v>
      </c>
      <c r="F239" s="77"/>
    </row>
    <row r="240" spans="1:6" ht="25.5" hidden="1">
      <c r="A240" s="126" t="s">
        <v>29</v>
      </c>
      <c r="B240" s="80" t="s">
        <v>107</v>
      </c>
      <c r="C240" s="81" t="s">
        <v>4</v>
      </c>
      <c r="D240" s="4">
        <v>22</v>
      </c>
      <c r="E240" s="4"/>
      <c r="F240" s="77">
        <v>62</v>
      </c>
    </row>
    <row r="241" spans="1:6" ht="25.5" customHeight="1" hidden="1">
      <c r="A241" s="127" t="s">
        <v>29</v>
      </c>
      <c r="B241" s="80" t="s">
        <v>107</v>
      </c>
      <c r="C241" s="82" t="s">
        <v>5</v>
      </c>
      <c r="D241" s="4"/>
      <c r="E241" s="4"/>
      <c r="F241" s="77"/>
    </row>
    <row r="242" spans="1:6" ht="25.5" customHeight="1" hidden="1">
      <c r="A242" s="127" t="s">
        <v>29</v>
      </c>
      <c r="B242" s="80" t="s">
        <v>108</v>
      </c>
      <c r="C242" s="82" t="s">
        <v>4</v>
      </c>
      <c r="D242" s="4">
        <v>279</v>
      </c>
      <c r="E242" s="4"/>
      <c r="F242" s="77">
        <v>237</v>
      </c>
    </row>
    <row r="243" spans="1:6" ht="25.5" customHeight="1" hidden="1">
      <c r="A243" s="127" t="s">
        <v>29</v>
      </c>
      <c r="B243" s="80" t="s">
        <v>108</v>
      </c>
      <c r="C243" s="82" t="s">
        <v>5</v>
      </c>
      <c r="D243" s="4"/>
      <c r="E243" s="4"/>
      <c r="F243" s="77"/>
    </row>
    <row r="244" spans="1:6" ht="12.75" customHeight="1" hidden="1">
      <c r="A244" s="127" t="s">
        <v>29</v>
      </c>
      <c r="B244" s="83" t="s">
        <v>7</v>
      </c>
      <c r="C244" s="82"/>
      <c r="D244" s="4"/>
      <c r="E244" s="4"/>
      <c r="F244" s="77"/>
    </row>
    <row r="245" spans="1:6" ht="12.75" customHeight="1" hidden="1">
      <c r="A245" s="127" t="s">
        <v>29</v>
      </c>
      <c r="B245" s="83" t="s">
        <v>8</v>
      </c>
      <c r="C245" s="82"/>
      <c r="D245" s="4">
        <v>3</v>
      </c>
      <c r="E245" s="4">
        <v>0</v>
      </c>
      <c r="F245" s="77"/>
    </row>
    <row r="246" spans="1:6" ht="12.75" customHeight="1" hidden="1">
      <c r="A246" s="127" t="s">
        <v>29</v>
      </c>
      <c r="B246" s="83" t="s">
        <v>9</v>
      </c>
      <c r="C246" s="82"/>
      <c r="D246" s="4">
        <v>3</v>
      </c>
      <c r="E246" s="4">
        <v>0</v>
      </c>
      <c r="F246" s="77"/>
    </row>
    <row r="247" spans="1:6" ht="12.75" customHeight="1" hidden="1">
      <c r="A247" s="127" t="s">
        <v>29</v>
      </c>
      <c r="B247" s="83" t="s">
        <v>109</v>
      </c>
      <c r="C247" s="82" t="s">
        <v>4</v>
      </c>
      <c r="D247" s="4"/>
      <c r="E247" s="4"/>
      <c r="F247" s="77"/>
    </row>
    <row r="248" spans="1:6" ht="12.75" customHeight="1" hidden="1">
      <c r="A248" s="127" t="s">
        <v>29</v>
      </c>
      <c r="B248" s="83" t="s">
        <v>109</v>
      </c>
      <c r="C248" s="82" t="s">
        <v>5</v>
      </c>
      <c r="D248" s="4"/>
      <c r="E248" s="4"/>
      <c r="F248" s="77"/>
    </row>
    <row r="249" spans="1:6" ht="12.75" customHeight="1" hidden="1">
      <c r="A249" s="127" t="s">
        <v>29</v>
      </c>
      <c r="B249" s="83" t="s">
        <v>110</v>
      </c>
      <c r="C249" s="82" t="s">
        <v>4</v>
      </c>
      <c r="D249" s="4"/>
      <c r="E249" s="4"/>
      <c r="F249" s="77"/>
    </row>
    <row r="250" spans="1:6" ht="12.75" customHeight="1" hidden="1">
      <c r="A250" s="127" t="s">
        <v>29</v>
      </c>
      <c r="B250" s="83" t="s">
        <v>110</v>
      </c>
      <c r="C250" s="82" t="s">
        <v>5</v>
      </c>
      <c r="D250" s="4"/>
      <c r="E250" s="4"/>
      <c r="F250" s="77"/>
    </row>
    <row r="251" spans="1:6" ht="12.75" customHeight="1" hidden="1">
      <c r="A251" s="127" t="s">
        <v>29</v>
      </c>
      <c r="B251" s="83" t="s">
        <v>111</v>
      </c>
      <c r="C251" s="82" t="s">
        <v>4</v>
      </c>
      <c r="D251" s="4"/>
      <c r="E251" s="4"/>
      <c r="F251" s="77"/>
    </row>
    <row r="252" spans="1:6" ht="12.75" customHeight="1" hidden="1">
      <c r="A252" s="128" t="s">
        <v>29</v>
      </c>
      <c r="B252" s="83" t="s">
        <v>111</v>
      </c>
      <c r="C252" s="82" t="s">
        <v>5</v>
      </c>
      <c r="D252" s="4"/>
      <c r="E252" s="4"/>
      <c r="F252" s="77"/>
    </row>
    <row r="253" spans="1:6" ht="25.5" hidden="1">
      <c r="A253" s="126" t="s">
        <v>30</v>
      </c>
      <c r="B253" s="80" t="s">
        <v>107</v>
      </c>
      <c r="C253" s="81" t="s">
        <v>4</v>
      </c>
      <c r="D253" s="4">
        <v>63</v>
      </c>
      <c r="E253" s="4"/>
      <c r="F253" s="77"/>
    </row>
    <row r="254" spans="1:6" ht="25.5" customHeight="1" hidden="1">
      <c r="A254" s="127" t="s">
        <v>30</v>
      </c>
      <c r="B254" s="80" t="s">
        <v>107</v>
      </c>
      <c r="C254" s="82" t="s">
        <v>5</v>
      </c>
      <c r="D254" s="4">
        <v>319</v>
      </c>
      <c r="E254" s="4"/>
      <c r="F254" s="77">
        <v>36</v>
      </c>
    </row>
    <row r="255" spans="1:6" ht="25.5" customHeight="1" hidden="1">
      <c r="A255" s="127" t="s">
        <v>30</v>
      </c>
      <c r="B255" s="80" t="s">
        <v>108</v>
      </c>
      <c r="C255" s="82" t="s">
        <v>4</v>
      </c>
      <c r="D255" s="4">
        <v>92</v>
      </c>
      <c r="E255" s="4"/>
      <c r="F255" s="77">
        <v>23</v>
      </c>
    </row>
    <row r="256" spans="1:6" ht="25.5" customHeight="1" hidden="1">
      <c r="A256" s="127" t="s">
        <v>30</v>
      </c>
      <c r="B256" s="80" t="s">
        <v>108</v>
      </c>
      <c r="C256" s="82" t="s">
        <v>5</v>
      </c>
      <c r="D256" s="4"/>
      <c r="E256" s="4">
        <v>29</v>
      </c>
      <c r="F256" s="77">
        <v>15</v>
      </c>
    </row>
    <row r="257" spans="1:6" ht="12.75" customHeight="1" hidden="1">
      <c r="A257" s="127" t="s">
        <v>30</v>
      </c>
      <c r="B257" s="83" t="s">
        <v>7</v>
      </c>
      <c r="C257" s="82"/>
      <c r="D257" s="4">
        <v>15</v>
      </c>
      <c r="E257" s="4"/>
      <c r="F257" s="77"/>
    </row>
    <row r="258" spans="1:6" ht="12.75" customHeight="1" hidden="1">
      <c r="A258" s="127" t="s">
        <v>30</v>
      </c>
      <c r="B258" s="83" t="s">
        <v>8</v>
      </c>
      <c r="C258" s="82"/>
      <c r="D258" s="4">
        <v>25</v>
      </c>
      <c r="E258" s="4"/>
      <c r="F258" s="77"/>
    </row>
    <row r="259" spans="1:6" ht="12.75" customHeight="1" hidden="1">
      <c r="A259" s="127" t="s">
        <v>30</v>
      </c>
      <c r="B259" s="83" t="s">
        <v>9</v>
      </c>
      <c r="C259" s="82"/>
      <c r="D259" s="4">
        <v>0</v>
      </c>
      <c r="E259" s="4"/>
      <c r="F259" s="77"/>
    </row>
    <row r="260" spans="1:6" ht="12.75" customHeight="1" hidden="1">
      <c r="A260" s="127" t="s">
        <v>30</v>
      </c>
      <c r="B260" s="83" t="s">
        <v>109</v>
      </c>
      <c r="C260" s="82" t="s">
        <v>4</v>
      </c>
      <c r="D260" s="4">
        <v>132</v>
      </c>
      <c r="E260" s="4">
        <v>126</v>
      </c>
      <c r="F260" s="77">
        <v>172</v>
      </c>
    </row>
    <row r="261" spans="1:6" ht="12.75" customHeight="1" hidden="1">
      <c r="A261" s="127" t="s">
        <v>30</v>
      </c>
      <c r="B261" s="83" t="s">
        <v>109</v>
      </c>
      <c r="C261" s="82" t="s">
        <v>5</v>
      </c>
      <c r="D261" s="4"/>
      <c r="E261" s="4">
        <v>184</v>
      </c>
      <c r="F261" s="77">
        <v>21</v>
      </c>
    </row>
    <row r="262" spans="1:6" ht="12.75" customHeight="1" hidden="1">
      <c r="A262" s="127" t="s">
        <v>30</v>
      </c>
      <c r="B262" s="83" t="s">
        <v>110</v>
      </c>
      <c r="C262" s="82" t="s">
        <v>4</v>
      </c>
      <c r="D262" s="4">
        <v>169</v>
      </c>
      <c r="E262" s="4">
        <v>182</v>
      </c>
      <c r="F262" s="77">
        <v>139</v>
      </c>
    </row>
    <row r="263" spans="1:6" ht="12.75" customHeight="1" hidden="1">
      <c r="A263" s="127" t="s">
        <v>30</v>
      </c>
      <c r="B263" s="83" t="s">
        <v>110</v>
      </c>
      <c r="C263" s="82" t="s">
        <v>5</v>
      </c>
      <c r="D263" s="4"/>
      <c r="E263" s="4">
        <v>23</v>
      </c>
      <c r="F263" s="77">
        <v>141</v>
      </c>
    </row>
    <row r="264" spans="1:6" ht="12.75" customHeight="1" hidden="1">
      <c r="A264" s="127" t="s">
        <v>30</v>
      </c>
      <c r="B264" s="83" t="s">
        <v>111</v>
      </c>
      <c r="C264" s="82" t="s">
        <v>4</v>
      </c>
      <c r="D264" s="4"/>
      <c r="E264" s="4"/>
      <c r="F264" s="77"/>
    </row>
    <row r="265" spans="1:9" ht="12.75" customHeight="1" hidden="1">
      <c r="A265" s="128" t="s">
        <v>30</v>
      </c>
      <c r="B265" s="83" t="s">
        <v>111</v>
      </c>
      <c r="C265" s="82" t="s">
        <v>5</v>
      </c>
      <c r="D265" s="4"/>
      <c r="E265" s="4"/>
      <c r="F265" s="77">
        <v>41</v>
      </c>
      <c r="H265" s="60" t="e">
        <f>#REF!+#REF!+#REF!+#REF!</f>
        <v>#REF!</v>
      </c>
      <c r="I265" s="60" t="e">
        <f>#REF!+#REF!+#REF!+#REF!</f>
        <v>#REF!</v>
      </c>
    </row>
    <row r="266" spans="1:6" ht="25.5" hidden="1">
      <c r="A266" s="126" t="s">
        <v>31</v>
      </c>
      <c r="B266" s="80" t="s">
        <v>107</v>
      </c>
      <c r="C266" s="81" t="s">
        <v>4</v>
      </c>
      <c r="D266" s="4"/>
      <c r="E266" s="4"/>
      <c r="F266" s="77"/>
    </row>
    <row r="267" spans="1:6" ht="25.5" customHeight="1" hidden="1">
      <c r="A267" s="127" t="s">
        <v>31</v>
      </c>
      <c r="B267" s="80" t="s">
        <v>107</v>
      </c>
      <c r="C267" s="82" t="s">
        <v>5</v>
      </c>
      <c r="D267" s="4"/>
      <c r="E267" s="4"/>
      <c r="F267" s="77"/>
    </row>
    <row r="268" spans="1:6" ht="25.5" customHeight="1" hidden="1">
      <c r="A268" s="127" t="s">
        <v>31</v>
      </c>
      <c r="B268" s="80" t="s">
        <v>108</v>
      </c>
      <c r="C268" s="82" t="s">
        <v>4</v>
      </c>
      <c r="D268" s="4">
        <v>264</v>
      </c>
      <c r="E268" s="4">
        <v>267</v>
      </c>
      <c r="F268" s="77">
        <v>324</v>
      </c>
    </row>
    <row r="269" spans="1:6" ht="25.5" customHeight="1" hidden="1">
      <c r="A269" s="127" t="s">
        <v>31</v>
      </c>
      <c r="B269" s="80" t="s">
        <v>108</v>
      </c>
      <c r="C269" s="82" t="s">
        <v>5</v>
      </c>
      <c r="D269" s="4"/>
      <c r="E269" s="4"/>
      <c r="F269" s="77"/>
    </row>
    <row r="270" spans="1:6" ht="12.75" customHeight="1" hidden="1">
      <c r="A270" s="127" t="s">
        <v>31</v>
      </c>
      <c r="B270" s="83" t="s">
        <v>7</v>
      </c>
      <c r="C270" s="82"/>
      <c r="D270" s="4"/>
      <c r="E270" s="4"/>
      <c r="F270" s="77"/>
    </row>
    <row r="271" spans="1:6" ht="12.75" customHeight="1" hidden="1">
      <c r="A271" s="127" t="s">
        <v>31</v>
      </c>
      <c r="B271" s="83" t="s">
        <v>8</v>
      </c>
      <c r="C271" s="82"/>
      <c r="D271" s="4"/>
      <c r="E271" s="4"/>
      <c r="F271" s="77"/>
    </row>
    <row r="272" spans="1:6" ht="12.75" customHeight="1" hidden="1">
      <c r="A272" s="127" t="s">
        <v>31</v>
      </c>
      <c r="B272" s="83" t="s">
        <v>9</v>
      </c>
      <c r="C272" s="82"/>
      <c r="D272" s="4">
        <v>9</v>
      </c>
      <c r="E272" s="4"/>
      <c r="F272" s="77"/>
    </row>
    <row r="273" spans="1:6" ht="12.75" customHeight="1" hidden="1">
      <c r="A273" s="127" t="s">
        <v>31</v>
      </c>
      <c r="B273" s="83" t="s">
        <v>109</v>
      </c>
      <c r="C273" s="82" t="s">
        <v>4</v>
      </c>
      <c r="D273" s="4"/>
      <c r="E273" s="4"/>
      <c r="F273" s="77"/>
    </row>
    <row r="274" spans="1:6" ht="12.75" customHeight="1" hidden="1">
      <c r="A274" s="127" t="s">
        <v>31</v>
      </c>
      <c r="B274" s="83" t="s">
        <v>109</v>
      </c>
      <c r="C274" s="82" t="s">
        <v>5</v>
      </c>
      <c r="D274" s="4"/>
      <c r="E274" s="4"/>
      <c r="F274" s="77"/>
    </row>
    <row r="275" spans="1:6" ht="12.75" customHeight="1" hidden="1">
      <c r="A275" s="127" t="s">
        <v>31</v>
      </c>
      <c r="B275" s="83" t="s">
        <v>110</v>
      </c>
      <c r="C275" s="82" t="s">
        <v>4</v>
      </c>
      <c r="D275" s="4"/>
      <c r="E275" s="4"/>
      <c r="F275" s="77"/>
    </row>
    <row r="276" spans="1:6" ht="12.75" customHeight="1" hidden="1">
      <c r="A276" s="127" t="s">
        <v>31</v>
      </c>
      <c r="B276" s="83" t="s">
        <v>110</v>
      </c>
      <c r="C276" s="82" t="s">
        <v>5</v>
      </c>
      <c r="D276" s="4"/>
      <c r="E276" s="4"/>
      <c r="F276" s="77"/>
    </row>
    <row r="277" spans="1:6" ht="12.75" customHeight="1" hidden="1">
      <c r="A277" s="127" t="s">
        <v>31</v>
      </c>
      <c r="B277" s="83" t="s">
        <v>111</v>
      </c>
      <c r="C277" s="82" t="s">
        <v>4</v>
      </c>
      <c r="D277" s="4"/>
      <c r="E277" s="4">
        <v>300</v>
      </c>
      <c r="F277" s="77"/>
    </row>
    <row r="278" spans="1:6" ht="12.75" customHeight="1" hidden="1">
      <c r="A278" s="128" t="s">
        <v>31</v>
      </c>
      <c r="B278" s="83" t="s">
        <v>111</v>
      </c>
      <c r="C278" s="82" t="s">
        <v>5</v>
      </c>
      <c r="D278" s="4"/>
      <c r="E278" s="4"/>
      <c r="F278" s="77"/>
    </row>
    <row r="279" spans="1:6" ht="25.5" hidden="1">
      <c r="A279" s="126" t="s">
        <v>32</v>
      </c>
      <c r="B279" s="80" t="s">
        <v>107</v>
      </c>
      <c r="C279" s="81" t="s">
        <v>4</v>
      </c>
      <c r="D279" s="4">
        <v>158</v>
      </c>
      <c r="E279" s="4">
        <v>132</v>
      </c>
      <c r="F279" s="4">
        <v>101</v>
      </c>
    </row>
    <row r="280" spans="1:6" ht="25.5" customHeight="1" hidden="1">
      <c r="A280" s="127" t="s">
        <v>32</v>
      </c>
      <c r="B280" s="80" t="s">
        <v>107</v>
      </c>
      <c r="C280" s="82" t="s">
        <v>5</v>
      </c>
      <c r="D280" s="4">
        <v>40</v>
      </c>
      <c r="E280" s="4">
        <v>0</v>
      </c>
      <c r="F280" s="4">
        <v>5</v>
      </c>
    </row>
    <row r="281" spans="1:6" ht="25.5" customHeight="1" hidden="1">
      <c r="A281" s="127" t="s">
        <v>32</v>
      </c>
      <c r="B281" s="80" t="s">
        <v>108</v>
      </c>
      <c r="C281" s="82" t="s">
        <v>4</v>
      </c>
      <c r="D281" s="4">
        <v>148</v>
      </c>
      <c r="E281" s="4">
        <v>58</v>
      </c>
      <c r="F281" s="4">
        <v>184</v>
      </c>
    </row>
    <row r="282" spans="1:6" ht="25.5" customHeight="1" hidden="1">
      <c r="A282" s="127" t="s">
        <v>32</v>
      </c>
      <c r="B282" s="80" t="s">
        <v>108</v>
      </c>
      <c r="C282" s="82" t="s">
        <v>5</v>
      </c>
      <c r="D282" s="4"/>
      <c r="E282" s="4">
        <v>0</v>
      </c>
      <c r="F282" s="4"/>
    </row>
    <row r="283" spans="1:6" ht="12.75" customHeight="1" hidden="1">
      <c r="A283" s="127" t="s">
        <v>32</v>
      </c>
      <c r="B283" s="83" t="s">
        <v>7</v>
      </c>
      <c r="C283" s="82"/>
      <c r="D283" s="4"/>
      <c r="E283" s="4">
        <v>0</v>
      </c>
      <c r="F283" s="77"/>
    </row>
    <row r="284" spans="1:6" ht="12.75" customHeight="1" hidden="1">
      <c r="A284" s="127" t="s">
        <v>32</v>
      </c>
      <c r="B284" s="83" t="s">
        <v>8</v>
      </c>
      <c r="C284" s="82"/>
      <c r="D284" s="4">
        <v>7</v>
      </c>
      <c r="E284" s="4">
        <v>0</v>
      </c>
      <c r="F284" s="77"/>
    </row>
    <row r="285" spans="1:6" ht="12.75" customHeight="1" hidden="1">
      <c r="A285" s="127" t="s">
        <v>32</v>
      </c>
      <c r="B285" s="83" t="s">
        <v>9</v>
      </c>
      <c r="C285" s="82"/>
      <c r="D285" s="4">
        <v>15</v>
      </c>
      <c r="E285" s="4">
        <v>0</v>
      </c>
      <c r="F285" s="77"/>
    </row>
    <row r="286" spans="1:6" ht="12.75" customHeight="1" hidden="1">
      <c r="A286" s="127" t="s">
        <v>32</v>
      </c>
      <c r="B286" s="83" t="s">
        <v>109</v>
      </c>
      <c r="C286" s="82" t="s">
        <v>4</v>
      </c>
      <c r="D286" s="4"/>
      <c r="E286" s="4">
        <v>27</v>
      </c>
      <c r="F286" s="77">
        <v>80</v>
      </c>
    </row>
    <row r="287" spans="1:6" ht="12.75" customHeight="1" hidden="1">
      <c r="A287" s="127" t="s">
        <v>32</v>
      </c>
      <c r="B287" s="83" t="s">
        <v>109</v>
      </c>
      <c r="C287" s="82" t="s">
        <v>5</v>
      </c>
      <c r="D287" s="4"/>
      <c r="E287" s="4">
        <v>8</v>
      </c>
      <c r="F287" s="77">
        <v>13</v>
      </c>
    </row>
    <row r="288" spans="1:6" ht="12.75" customHeight="1" hidden="1">
      <c r="A288" s="127" t="s">
        <v>32</v>
      </c>
      <c r="B288" s="83" t="s">
        <v>110</v>
      </c>
      <c r="C288" s="82" t="s">
        <v>4</v>
      </c>
      <c r="D288" s="4"/>
      <c r="E288" s="4">
        <v>48</v>
      </c>
      <c r="F288" s="77">
        <v>50</v>
      </c>
    </row>
    <row r="289" spans="1:6" ht="12.75" customHeight="1" hidden="1">
      <c r="A289" s="127" t="s">
        <v>32</v>
      </c>
      <c r="B289" s="83" t="s">
        <v>110</v>
      </c>
      <c r="C289" s="82" t="s">
        <v>5</v>
      </c>
      <c r="D289" s="4"/>
      <c r="E289" s="4">
        <v>8</v>
      </c>
      <c r="F289" s="77">
        <v>13</v>
      </c>
    </row>
    <row r="290" spans="1:6" ht="12.75" customHeight="1" hidden="1">
      <c r="A290" s="127" t="s">
        <v>32</v>
      </c>
      <c r="B290" s="83" t="s">
        <v>111</v>
      </c>
      <c r="C290" s="82" t="s">
        <v>4</v>
      </c>
      <c r="D290" s="4"/>
      <c r="E290" s="4">
        <v>0</v>
      </c>
      <c r="F290" s="77"/>
    </row>
    <row r="291" spans="1:6" ht="12.75" customHeight="1" hidden="1">
      <c r="A291" s="128" t="s">
        <v>32</v>
      </c>
      <c r="B291" s="83" t="s">
        <v>111</v>
      </c>
      <c r="C291" s="82" t="s">
        <v>5</v>
      </c>
      <c r="D291" s="4"/>
      <c r="E291" s="4">
        <v>0</v>
      </c>
      <c r="F291" s="77"/>
    </row>
    <row r="292" spans="1:6" ht="25.5" hidden="1">
      <c r="A292" s="126" t="s">
        <v>33</v>
      </c>
      <c r="B292" s="80" t="s">
        <v>107</v>
      </c>
      <c r="C292" s="81" t="s">
        <v>4</v>
      </c>
      <c r="D292" s="4">
        <v>64</v>
      </c>
      <c r="E292" s="4"/>
      <c r="F292" s="77">
        <v>60</v>
      </c>
    </row>
    <row r="293" spans="1:6" ht="25.5" customHeight="1" hidden="1">
      <c r="A293" s="127" t="s">
        <v>33</v>
      </c>
      <c r="B293" s="80" t="s">
        <v>107</v>
      </c>
      <c r="C293" s="82" t="s">
        <v>5</v>
      </c>
      <c r="D293" s="4">
        <v>38</v>
      </c>
      <c r="E293" s="4"/>
      <c r="F293" s="77">
        <v>29</v>
      </c>
    </row>
    <row r="294" spans="1:6" ht="25.5" customHeight="1" hidden="1">
      <c r="A294" s="127" t="s">
        <v>33</v>
      </c>
      <c r="B294" s="80" t="s">
        <v>108</v>
      </c>
      <c r="C294" s="82" t="s">
        <v>4</v>
      </c>
      <c r="D294" s="4">
        <v>458</v>
      </c>
      <c r="E294" s="4"/>
      <c r="F294" s="77">
        <v>399</v>
      </c>
    </row>
    <row r="295" spans="1:6" ht="25.5" customHeight="1" hidden="1">
      <c r="A295" s="127" t="s">
        <v>33</v>
      </c>
      <c r="B295" s="80" t="s">
        <v>108</v>
      </c>
      <c r="C295" s="82" t="s">
        <v>5</v>
      </c>
      <c r="D295" s="4">
        <v>40</v>
      </c>
      <c r="E295" s="4"/>
      <c r="F295" s="77">
        <v>40</v>
      </c>
    </row>
    <row r="296" spans="1:6" ht="12.75" customHeight="1" hidden="1">
      <c r="A296" s="127" t="s">
        <v>33</v>
      </c>
      <c r="B296" s="83" t="s">
        <v>7</v>
      </c>
      <c r="C296" s="82"/>
      <c r="D296" s="4">
        <v>3</v>
      </c>
      <c r="E296" s="4"/>
      <c r="F296" s="77"/>
    </row>
    <row r="297" spans="1:6" ht="12.75" customHeight="1" hidden="1">
      <c r="A297" s="127" t="s">
        <v>33</v>
      </c>
      <c r="B297" s="83" t="s">
        <v>8</v>
      </c>
      <c r="C297" s="82"/>
      <c r="D297" s="4">
        <v>16</v>
      </c>
      <c r="E297" s="4"/>
      <c r="F297" s="77"/>
    </row>
    <row r="298" spans="1:6" ht="12.75" customHeight="1" hidden="1">
      <c r="A298" s="127" t="s">
        <v>33</v>
      </c>
      <c r="B298" s="83" t="s">
        <v>9</v>
      </c>
      <c r="C298" s="82"/>
      <c r="D298" s="4">
        <v>3</v>
      </c>
      <c r="E298" s="4"/>
      <c r="F298" s="77"/>
    </row>
    <row r="299" spans="1:6" ht="12.75" customHeight="1" hidden="1">
      <c r="A299" s="127" t="s">
        <v>33</v>
      </c>
      <c r="B299" s="83" t="s">
        <v>109</v>
      </c>
      <c r="C299" s="82" t="s">
        <v>4</v>
      </c>
      <c r="D299" s="4"/>
      <c r="E299" s="4">
        <v>0</v>
      </c>
      <c r="F299" s="77"/>
    </row>
    <row r="300" spans="1:6" ht="12.75" customHeight="1" hidden="1">
      <c r="A300" s="127" t="s">
        <v>33</v>
      </c>
      <c r="B300" s="83" t="s">
        <v>109</v>
      </c>
      <c r="C300" s="82" t="s">
        <v>5</v>
      </c>
      <c r="D300" s="4"/>
      <c r="E300" s="4">
        <v>0</v>
      </c>
      <c r="F300" s="77"/>
    </row>
    <row r="301" spans="1:6" ht="12.75" customHeight="1" hidden="1">
      <c r="A301" s="127" t="s">
        <v>33</v>
      </c>
      <c r="B301" s="83" t="s">
        <v>110</v>
      </c>
      <c r="C301" s="82" t="s">
        <v>4</v>
      </c>
      <c r="D301" s="4"/>
      <c r="E301" s="4">
        <v>0</v>
      </c>
      <c r="F301" s="77"/>
    </row>
    <row r="302" spans="1:6" ht="12.75" customHeight="1" hidden="1">
      <c r="A302" s="127" t="s">
        <v>33</v>
      </c>
      <c r="B302" s="83" t="s">
        <v>110</v>
      </c>
      <c r="C302" s="82" t="s">
        <v>5</v>
      </c>
      <c r="D302" s="4"/>
      <c r="E302" s="4">
        <v>0</v>
      </c>
      <c r="F302" s="77"/>
    </row>
    <row r="303" spans="1:6" ht="12.75" customHeight="1" hidden="1">
      <c r="A303" s="127" t="s">
        <v>33</v>
      </c>
      <c r="B303" s="83" t="s">
        <v>111</v>
      </c>
      <c r="C303" s="82" t="s">
        <v>4</v>
      </c>
      <c r="D303" s="4"/>
      <c r="E303" s="4">
        <v>0</v>
      </c>
      <c r="F303" s="77"/>
    </row>
    <row r="304" spans="1:6" ht="12.75" customHeight="1" hidden="1">
      <c r="A304" s="128" t="s">
        <v>33</v>
      </c>
      <c r="B304" s="83" t="s">
        <v>111</v>
      </c>
      <c r="C304" s="82" t="s">
        <v>5</v>
      </c>
      <c r="D304" s="4"/>
      <c r="E304" s="4">
        <v>0</v>
      </c>
      <c r="F304" s="77"/>
    </row>
    <row r="305" spans="1:6" ht="25.5" hidden="1">
      <c r="A305" s="126" t="s">
        <v>34</v>
      </c>
      <c r="B305" s="80" t="s">
        <v>107</v>
      </c>
      <c r="C305" s="81" t="s">
        <v>4</v>
      </c>
      <c r="D305" s="4"/>
      <c r="E305" s="4"/>
      <c r="F305" s="77"/>
    </row>
    <row r="306" spans="1:6" ht="25.5" customHeight="1" hidden="1">
      <c r="A306" s="127" t="s">
        <v>34</v>
      </c>
      <c r="B306" s="80" t="s">
        <v>107</v>
      </c>
      <c r="C306" s="82" t="s">
        <v>5</v>
      </c>
      <c r="D306" s="4"/>
      <c r="E306" s="4"/>
      <c r="F306" s="77"/>
    </row>
    <row r="307" spans="1:6" ht="25.5" customHeight="1" hidden="1">
      <c r="A307" s="127" t="s">
        <v>34</v>
      </c>
      <c r="B307" s="80" t="s">
        <v>108</v>
      </c>
      <c r="C307" s="82" t="s">
        <v>4</v>
      </c>
      <c r="D307" s="4">
        <v>213</v>
      </c>
      <c r="E307" s="4">
        <v>206</v>
      </c>
      <c r="F307" s="77">
        <v>181</v>
      </c>
    </row>
    <row r="308" spans="1:6" ht="25.5" customHeight="1" hidden="1">
      <c r="A308" s="127" t="s">
        <v>34</v>
      </c>
      <c r="B308" s="80" t="s">
        <v>108</v>
      </c>
      <c r="C308" s="82" t="s">
        <v>5</v>
      </c>
      <c r="D308" s="4">
        <v>142</v>
      </c>
      <c r="E308" s="4">
        <v>176</v>
      </c>
      <c r="F308" s="77">
        <v>143</v>
      </c>
    </row>
    <row r="309" spans="1:6" ht="12.75" customHeight="1" hidden="1">
      <c r="A309" s="127" t="s">
        <v>34</v>
      </c>
      <c r="B309" s="83" t="s">
        <v>7</v>
      </c>
      <c r="C309" s="82"/>
      <c r="D309" s="4">
        <v>0</v>
      </c>
      <c r="E309" s="4">
        <v>0</v>
      </c>
      <c r="F309" s="77"/>
    </row>
    <row r="310" spans="1:6" ht="12.75" customHeight="1" hidden="1">
      <c r="A310" s="127" t="s">
        <v>34</v>
      </c>
      <c r="B310" s="83" t="s">
        <v>8</v>
      </c>
      <c r="C310" s="82"/>
      <c r="D310" s="4">
        <v>41</v>
      </c>
      <c r="E310" s="4">
        <v>0</v>
      </c>
      <c r="F310" s="77"/>
    </row>
    <row r="311" spans="1:6" ht="12.75" customHeight="1" hidden="1">
      <c r="A311" s="127" t="s">
        <v>34</v>
      </c>
      <c r="B311" s="83" t="s">
        <v>9</v>
      </c>
      <c r="C311" s="82"/>
      <c r="D311" s="4">
        <v>13</v>
      </c>
      <c r="E311" s="4">
        <v>0</v>
      </c>
      <c r="F311" s="77"/>
    </row>
    <row r="312" spans="1:6" ht="12.75" customHeight="1" hidden="1">
      <c r="A312" s="127" t="s">
        <v>34</v>
      </c>
      <c r="B312" s="83" t="s">
        <v>109</v>
      </c>
      <c r="C312" s="82" t="s">
        <v>4</v>
      </c>
      <c r="D312" s="4"/>
      <c r="E312" s="4"/>
      <c r="F312" s="77"/>
    </row>
    <row r="313" spans="1:6" ht="12.75" customHeight="1" hidden="1">
      <c r="A313" s="127" t="s">
        <v>34</v>
      </c>
      <c r="B313" s="83" t="s">
        <v>109</v>
      </c>
      <c r="C313" s="82" t="s">
        <v>5</v>
      </c>
      <c r="D313" s="4"/>
      <c r="E313" s="4"/>
      <c r="F313" s="77"/>
    </row>
    <row r="314" spans="1:6" ht="12.75" customHeight="1" hidden="1">
      <c r="A314" s="127" t="s">
        <v>34</v>
      </c>
      <c r="B314" s="83" t="s">
        <v>110</v>
      </c>
      <c r="C314" s="82" t="s">
        <v>4</v>
      </c>
      <c r="D314" s="4"/>
      <c r="E314" s="4">
        <v>0</v>
      </c>
      <c r="F314" s="77"/>
    </row>
    <row r="315" spans="1:6" ht="12.75" customHeight="1" hidden="1">
      <c r="A315" s="127" t="s">
        <v>34</v>
      </c>
      <c r="B315" s="83" t="s">
        <v>110</v>
      </c>
      <c r="C315" s="82" t="s">
        <v>5</v>
      </c>
      <c r="D315" s="4"/>
      <c r="E315" s="4">
        <v>0</v>
      </c>
      <c r="F315" s="77"/>
    </row>
    <row r="316" spans="1:6" ht="12.75" customHeight="1" hidden="1">
      <c r="A316" s="127" t="s">
        <v>34</v>
      </c>
      <c r="B316" s="83" t="s">
        <v>111</v>
      </c>
      <c r="C316" s="82" t="s">
        <v>4</v>
      </c>
      <c r="D316" s="4"/>
      <c r="E316" s="4">
        <v>0</v>
      </c>
      <c r="F316" s="77"/>
    </row>
    <row r="317" spans="1:6" ht="12.75" customHeight="1" hidden="1">
      <c r="A317" s="128" t="s">
        <v>34</v>
      </c>
      <c r="B317" s="83" t="s">
        <v>111</v>
      </c>
      <c r="C317" s="82" t="s">
        <v>5</v>
      </c>
      <c r="D317" s="4"/>
      <c r="E317" s="4">
        <v>0</v>
      </c>
      <c r="F317" s="77"/>
    </row>
    <row r="318" spans="1:6" ht="25.5" hidden="1">
      <c r="A318" s="126" t="s">
        <v>35</v>
      </c>
      <c r="B318" s="80" t="s">
        <v>107</v>
      </c>
      <c r="C318" s="81" t="s">
        <v>4</v>
      </c>
      <c r="D318" s="4">
        <v>30</v>
      </c>
      <c r="E318" s="4">
        <v>48</v>
      </c>
      <c r="F318" s="77">
        <v>36</v>
      </c>
    </row>
    <row r="319" spans="1:6" ht="25.5" customHeight="1" hidden="1">
      <c r="A319" s="127" t="s">
        <v>35</v>
      </c>
      <c r="B319" s="80" t="s">
        <v>107</v>
      </c>
      <c r="C319" s="82" t="s">
        <v>5</v>
      </c>
      <c r="D319" s="4">
        <v>2</v>
      </c>
      <c r="E319" s="4">
        <v>10</v>
      </c>
      <c r="F319" s="77">
        <v>5</v>
      </c>
    </row>
    <row r="320" spans="1:6" ht="25.5" customHeight="1" hidden="1">
      <c r="A320" s="127" t="s">
        <v>35</v>
      </c>
      <c r="B320" s="80" t="s">
        <v>108</v>
      </c>
      <c r="C320" s="82" t="s">
        <v>4</v>
      </c>
      <c r="D320" s="4">
        <v>100</v>
      </c>
      <c r="E320" s="4">
        <v>80</v>
      </c>
      <c r="F320" s="77">
        <v>72</v>
      </c>
    </row>
    <row r="321" spans="1:6" ht="25.5" customHeight="1" hidden="1">
      <c r="A321" s="127" t="s">
        <v>35</v>
      </c>
      <c r="B321" s="80" t="s">
        <v>108</v>
      </c>
      <c r="C321" s="82" t="s">
        <v>5</v>
      </c>
      <c r="D321" s="4">
        <v>1</v>
      </c>
      <c r="E321" s="4">
        <v>6</v>
      </c>
      <c r="F321" s="77">
        <v>4</v>
      </c>
    </row>
    <row r="322" spans="1:6" ht="12.75" customHeight="1" hidden="1">
      <c r="A322" s="127" t="s">
        <v>35</v>
      </c>
      <c r="B322" s="83" t="s">
        <v>7</v>
      </c>
      <c r="C322" s="82"/>
      <c r="D322" s="4">
        <v>21</v>
      </c>
      <c r="E322" s="4">
        <v>0</v>
      </c>
      <c r="F322" s="77"/>
    </row>
    <row r="323" spans="1:6" ht="12.75" customHeight="1" hidden="1">
      <c r="A323" s="127" t="s">
        <v>35</v>
      </c>
      <c r="B323" s="83" t="s">
        <v>8</v>
      </c>
      <c r="C323" s="82"/>
      <c r="D323" s="4">
        <v>5</v>
      </c>
      <c r="E323" s="4">
        <v>0</v>
      </c>
      <c r="F323" s="77"/>
    </row>
    <row r="324" spans="1:6" ht="12.75" customHeight="1" hidden="1">
      <c r="A324" s="127" t="s">
        <v>35</v>
      </c>
      <c r="B324" s="83" t="s">
        <v>9</v>
      </c>
      <c r="C324" s="82"/>
      <c r="D324" s="4">
        <v>3</v>
      </c>
      <c r="E324" s="4">
        <v>0</v>
      </c>
      <c r="F324" s="77"/>
    </row>
    <row r="325" spans="1:6" ht="12.75" customHeight="1" hidden="1">
      <c r="A325" s="127" t="s">
        <v>35</v>
      </c>
      <c r="B325" s="83" t="s">
        <v>109</v>
      </c>
      <c r="C325" s="82" t="s">
        <v>4</v>
      </c>
      <c r="D325" s="4"/>
      <c r="E325" s="4">
        <v>0</v>
      </c>
      <c r="F325" s="77"/>
    </row>
    <row r="326" spans="1:6" ht="12.75" customHeight="1" hidden="1">
      <c r="A326" s="127" t="s">
        <v>35</v>
      </c>
      <c r="B326" s="83" t="s">
        <v>109</v>
      </c>
      <c r="C326" s="82" t="s">
        <v>5</v>
      </c>
      <c r="D326" s="4"/>
      <c r="E326" s="4">
        <v>0</v>
      </c>
      <c r="F326" s="77"/>
    </row>
    <row r="327" spans="1:6" ht="12.75" customHeight="1" hidden="1">
      <c r="A327" s="127" t="s">
        <v>35</v>
      </c>
      <c r="B327" s="83" t="s">
        <v>110</v>
      </c>
      <c r="C327" s="82" t="s">
        <v>4</v>
      </c>
      <c r="D327" s="4"/>
      <c r="E327" s="4">
        <v>0</v>
      </c>
      <c r="F327" s="77"/>
    </row>
    <row r="328" spans="1:6" ht="12.75" customHeight="1" hidden="1">
      <c r="A328" s="127" t="s">
        <v>35</v>
      </c>
      <c r="B328" s="83" t="s">
        <v>110</v>
      </c>
      <c r="C328" s="82" t="s">
        <v>5</v>
      </c>
      <c r="D328" s="4"/>
      <c r="E328" s="4">
        <v>0</v>
      </c>
      <c r="F328" s="77"/>
    </row>
    <row r="329" spans="1:6" ht="12.75" customHeight="1" hidden="1">
      <c r="A329" s="127" t="s">
        <v>35</v>
      </c>
      <c r="B329" s="83" t="s">
        <v>111</v>
      </c>
      <c r="C329" s="82" t="s">
        <v>4</v>
      </c>
      <c r="D329" s="4"/>
      <c r="E329" s="4">
        <v>0</v>
      </c>
      <c r="F329" s="77"/>
    </row>
    <row r="330" spans="1:6" ht="12.75" customHeight="1" hidden="1">
      <c r="A330" s="128" t="s">
        <v>35</v>
      </c>
      <c r="B330" s="83" t="s">
        <v>111</v>
      </c>
      <c r="C330" s="82" t="s">
        <v>5</v>
      </c>
      <c r="D330" s="4"/>
      <c r="E330" s="4">
        <v>0</v>
      </c>
      <c r="F330" s="77"/>
    </row>
    <row r="331" spans="1:6" ht="25.5" hidden="1">
      <c r="A331" s="126" t="s">
        <v>36</v>
      </c>
      <c r="B331" s="80" t="s">
        <v>107</v>
      </c>
      <c r="C331" s="81" t="s">
        <v>4</v>
      </c>
      <c r="D331" s="4"/>
      <c r="E331" s="4"/>
      <c r="F331" s="77"/>
    </row>
    <row r="332" spans="1:6" ht="25.5" customHeight="1" hidden="1">
      <c r="A332" s="127" t="s">
        <v>36</v>
      </c>
      <c r="B332" s="80" t="s">
        <v>107</v>
      </c>
      <c r="C332" s="82" t="s">
        <v>5</v>
      </c>
      <c r="D332" s="4"/>
      <c r="E332" s="4"/>
      <c r="F332" s="77"/>
    </row>
    <row r="333" spans="1:6" ht="25.5" customHeight="1" hidden="1">
      <c r="A333" s="127" t="s">
        <v>36</v>
      </c>
      <c r="B333" s="80" t="s">
        <v>108</v>
      </c>
      <c r="C333" s="82" t="s">
        <v>4</v>
      </c>
      <c r="D333" s="4">
        <v>101</v>
      </c>
      <c r="E333" s="4">
        <v>100</v>
      </c>
      <c r="F333" s="77">
        <v>83</v>
      </c>
    </row>
    <row r="334" spans="1:6" ht="25.5" customHeight="1" hidden="1">
      <c r="A334" s="127" t="s">
        <v>36</v>
      </c>
      <c r="B334" s="80" t="s">
        <v>108</v>
      </c>
      <c r="C334" s="82" t="s">
        <v>5</v>
      </c>
      <c r="D334" s="4"/>
      <c r="E334" s="4"/>
      <c r="F334" s="77"/>
    </row>
    <row r="335" spans="1:6" ht="12.75" customHeight="1" hidden="1">
      <c r="A335" s="127" t="s">
        <v>36</v>
      </c>
      <c r="B335" s="83" t="s">
        <v>7</v>
      </c>
      <c r="C335" s="82"/>
      <c r="D335" s="4">
        <v>0</v>
      </c>
      <c r="E335" s="4"/>
      <c r="F335" s="77"/>
    </row>
    <row r="336" spans="1:6" ht="12.75" customHeight="1" hidden="1">
      <c r="A336" s="127" t="s">
        <v>36</v>
      </c>
      <c r="B336" s="83" t="s">
        <v>8</v>
      </c>
      <c r="C336" s="82"/>
      <c r="D336" s="4">
        <v>0</v>
      </c>
      <c r="E336" s="4"/>
      <c r="F336" s="77"/>
    </row>
    <row r="337" spans="1:6" ht="12.75" customHeight="1" hidden="1">
      <c r="A337" s="127" t="s">
        <v>36</v>
      </c>
      <c r="B337" s="83" t="s">
        <v>9</v>
      </c>
      <c r="C337" s="82"/>
      <c r="D337" s="4">
        <v>0</v>
      </c>
      <c r="E337" s="4"/>
      <c r="F337" s="77"/>
    </row>
    <row r="338" spans="1:6" ht="12.75" customHeight="1" hidden="1">
      <c r="A338" s="127" t="s">
        <v>36</v>
      </c>
      <c r="B338" s="83" t="s">
        <v>109</v>
      </c>
      <c r="C338" s="82" t="s">
        <v>4</v>
      </c>
      <c r="D338" s="4"/>
      <c r="E338" s="4"/>
      <c r="F338" s="77"/>
    </row>
    <row r="339" spans="1:6" ht="12.75" customHeight="1" hidden="1">
      <c r="A339" s="127" t="s">
        <v>36</v>
      </c>
      <c r="B339" s="83" t="s">
        <v>109</v>
      </c>
      <c r="C339" s="82" t="s">
        <v>5</v>
      </c>
      <c r="D339" s="4"/>
      <c r="E339" s="4"/>
      <c r="F339" s="77"/>
    </row>
    <row r="340" spans="1:6" ht="12.75" customHeight="1" hidden="1">
      <c r="A340" s="127" t="s">
        <v>36</v>
      </c>
      <c r="B340" s="83" t="s">
        <v>110</v>
      </c>
      <c r="C340" s="82" t="s">
        <v>4</v>
      </c>
      <c r="D340" s="4"/>
      <c r="E340" s="4"/>
      <c r="F340" s="77"/>
    </row>
    <row r="341" spans="1:6" ht="12.75" customHeight="1" hidden="1">
      <c r="A341" s="127" t="s">
        <v>36</v>
      </c>
      <c r="B341" s="83" t="s">
        <v>110</v>
      </c>
      <c r="C341" s="82" t="s">
        <v>5</v>
      </c>
      <c r="D341" s="4"/>
      <c r="E341" s="4"/>
      <c r="F341" s="77"/>
    </row>
    <row r="342" spans="1:6" ht="12.75" customHeight="1" hidden="1">
      <c r="A342" s="127" t="s">
        <v>36</v>
      </c>
      <c r="B342" s="83" t="s">
        <v>111</v>
      </c>
      <c r="C342" s="82" t="s">
        <v>4</v>
      </c>
      <c r="D342" s="4"/>
      <c r="E342" s="4"/>
      <c r="F342" s="77"/>
    </row>
    <row r="343" spans="1:6" ht="12.75" customHeight="1" hidden="1">
      <c r="A343" s="128" t="s">
        <v>36</v>
      </c>
      <c r="B343" s="83" t="s">
        <v>111</v>
      </c>
      <c r="C343" s="82" t="s">
        <v>5</v>
      </c>
      <c r="D343" s="4"/>
      <c r="E343" s="4"/>
      <c r="F343" s="77"/>
    </row>
    <row r="344" spans="1:6" ht="25.5" hidden="1">
      <c r="A344" s="126" t="s">
        <v>106</v>
      </c>
      <c r="B344" s="80" t="s">
        <v>107</v>
      </c>
      <c r="C344" s="81" t="s">
        <v>4</v>
      </c>
      <c r="D344" s="4">
        <v>288</v>
      </c>
      <c r="E344" s="4">
        <v>263</v>
      </c>
      <c r="F344" s="77">
        <v>243</v>
      </c>
    </row>
    <row r="345" spans="1:6" ht="25.5" customHeight="1" hidden="1">
      <c r="A345" s="127" t="s">
        <v>106</v>
      </c>
      <c r="B345" s="80" t="s">
        <v>107</v>
      </c>
      <c r="C345" s="82" t="s">
        <v>5</v>
      </c>
      <c r="D345" s="4">
        <v>114</v>
      </c>
      <c r="E345" s="4">
        <v>66</v>
      </c>
      <c r="F345" s="77">
        <v>78</v>
      </c>
    </row>
    <row r="346" spans="1:6" ht="25.5" customHeight="1" hidden="1">
      <c r="A346" s="127" t="s">
        <v>106</v>
      </c>
      <c r="B346" s="80" t="s">
        <v>108</v>
      </c>
      <c r="C346" s="82" t="s">
        <v>4</v>
      </c>
      <c r="D346" s="4"/>
      <c r="E346" s="4">
        <v>0</v>
      </c>
      <c r="F346" s="77"/>
    </row>
    <row r="347" spans="1:6" ht="25.5" customHeight="1" hidden="1">
      <c r="A347" s="127" t="s">
        <v>106</v>
      </c>
      <c r="B347" s="80" t="s">
        <v>108</v>
      </c>
      <c r="C347" s="82" t="s">
        <v>5</v>
      </c>
      <c r="D347" s="4"/>
      <c r="E347" s="4">
        <v>0</v>
      </c>
      <c r="F347" s="77"/>
    </row>
    <row r="348" spans="1:6" ht="12.75" customHeight="1" hidden="1">
      <c r="A348" s="127" t="s">
        <v>106</v>
      </c>
      <c r="B348" s="83" t="s">
        <v>7</v>
      </c>
      <c r="C348" s="82"/>
      <c r="D348" s="4"/>
      <c r="E348" s="4">
        <v>0</v>
      </c>
      <c r="F348" s="77"/>
    </row>
    <row r="349" spans="1:6" ht="12.75" customHeight="1" hidden="1">
      <c r="A349" s="127" t="s">
        <v>106</v>
      </c>
      <c r="B349" s="83" t="s">
        <v>8</v>
      </c>
      <c r="C349" s="82"/>
      <c r="D349" s="4"/>
      <c r="E349" s="4">
        <v>0</v>
      </c>
      <c r="F349" s="77"/>
    </row>
    <row r="350" spans="1:6" ht="12.75" customHeight="1" hidden="1">
      <c r="A350" s="127" t="s">
        <v>106</v>
      </c>
      <c r="B350" s="83" t="s">
        <v>9</v>
      </c>
      <c r="C350" s="82"/>
      <c r="D350" s="4"/>
      <c r="E350" s="4">
        <v>0</v>
      </c>
      <c r="F350" s="77"/>
    </row>
    <row r="351" spans="1:6" ht="12.75" customHeight="1" hidden="1">
      <c r="A351" s="127" t="s">
        <v>106</v>
      </c>
      <c r="B351" s="83" t="s">
        <v>109</v>
      </c>
      <c r="C351" s="82" t="s">
        <v>4</v>
      </c>
      <c r="D351" s="4"/>
      <c r="E351" s="4">
        <v>0</v>
      </c>
      <c r="F351" s="77"/>
    </row>
    <row r="352" spans="1:6" ht="12.75" customHeight="1" hidden="1">
      <c r="A352" s="127" t="s">
        <v>106</v>
      </c>
      <c r="B352" s="83" t="s">
        <v>109</v>
      </c>
      <c r="C352" s="82" t="s">
        <v>5</v>
      </c>
      <c r="D352" s="4"/>
      <c r="E352" s="4">
        <v>0</v>
      </c>
      <c r="F352" s="77"/>
    </row>
    <row r="353" spans="1:6" ht="12.75" customHeight="1" hidden="1">
      <c r="A353" s="127" t="s">
        <v>106</v>
      </c>
      <c r="B353" s="83" t="s">
        <v>110</v>
      </c>
      <c r="C353" s="82" t="s">
        <v>4</v>
      </c>
      <c r="D353" s="4"/>
      <c r="E353" s="4">
        <v>0</v>
      </c>
      <c r="F353" s="77"/>
    </row>
    <row r="354" spans="1:6" ht="12.75" customHeight="1" hidden="1">
      <c r="A354" s="127" t="s">
        <v>106</v>
      </c>
      <c r="B354" s="83" t="s">
        <v>110</v>
      </c>
      <c r="C354" s="82" t="s">
        <v>5</v>
      </c>
      <c r="D354" s="4"/>
      <c r="E354" s="4">
        <v>0</v>
      </c>
      <c r="F354" s="77"/>
    </row>
    <row r="355" spans="1:6" ht="12.75" customHeight="1" hidden="1">
      <c r="A355" s="127" t="s">
        <v>106</v>
      </c>
      <c r="B355" s="83" t="s">
        <v>111</v>
      </c>
      <c r="C355" s="82" t="s">
        <v>4</v>
      </c>
      <c r="D355" s="4"/>
      <c r="E355" s="4">
        <v>0</v>
      </c>
      <c r="F355" s="77"/>
    </row>
    <row r="356" spans="1:6" ht="12.75" customHeight="1" hidden="1">
      <c r="A356" s="128" t="s">
        <v>106</v>
      </c>
      <c r="B356" s="83" t="s">
        <v>111</v>
      </c>
      <c r="C356" s="82" t="s">
        <v>5</v>
      </c>
      <c r="D356" s="4"/>
      <c r="E356" s="4">
        <v>0</v>
      </c>
      <c r="F356" s="77"/>
    </row>
    <row r="357" spans="1:6" ht="12.75" hidden="1">
      <c r="A357" s="83" t="s">
        <v>38</v>
      </c>
      <c r="B357" s="83" t="s">
        <v>8</v>
      </c>
      <c r="C357" s="82"/>
      <c r="D357" s="4">
        <v>51</v>
      </c>
      <c r="E357" s="4"/>
      <c r="F357" s="77"/>
    </row>
    <row r="358" spans="1:6" ht="12.75" hidden="1">
      <c r="A358" s="83" t="s">
        <v>38</v>
      </c>
      <c r="B358" s="83" t="s">
        <v>9</v>
      </c>
      <c r="C358" s="82"/>
      <c r="D358" s="4">
        <v>69</v>
      </c>
      <c r="E358" s="4"/>
      <c r="F358" s="77"/>
    </row>
    <row r="359" spans="1:6" ht="25.5">
      <c r="A359" s="126" t="s">
        <v>115</v>
      </c>
      <c r="B359" s="80" t="s">
        <v>107</v>
      </c>
      <c r="C359" s="81" t="s">
        <v>4</v>
      </c>
      <c r="D359" s="4">
        <f>SUM(D344,D331,D318,D305,D292,D279,D266,D253,D240,D227,D214,D201,D188,D175,D162,D149,D136,D123,D110,D97,D84,D71,D58,D45,D32,D19,D6)</f>
        <v>2276</v>
      </c>
      <c r="E359" s="4">
        <f>SUM(E344,E331,E318,E305,E292,E279,E266,E253,E240,E227,E214,E201,E188,E175,E162,E149,E136,E123,E110,E97,E84,E71,E58,E45,E32,E19,E6)</f>
        <v>1793</v>
      </c>
      <c r="F359" s="77">
        <f>SUM(F344,F331,F318,F305,F292,F279,F266,F253,F240,F227,F214,F201,F188,F175,F162,F149,F136,F123,F110,F97,F84,F71,F58,F45,F32,F19,F6)</f>
        <v>1902</v>
      </c>
    </row>
    <row r="360" spans="1:6" ht="25.5">
      <c r="A360" s="127" t="s">
        <v>115</v>
      </c>
      <c r="B360" s="80" t="s">
        <v>107</v>
      </c>
      <c r="C360" s="82" t="s">
        <v>5</v>
      </c>
      <c r="D360" s="4">
        <f aca="true" t="shared" si="0" ref="D360:F370">SUM(D345,D332,D319,D306,D293,D280,D267,D254,D241,D228,D215,D202,D189,D176,D163,D150,D137,D124,D111,D98,D85,D72,D59,D46,D33,D20,D7)</f>
        <v>1087</v>
      </c>
      <c r="E360" s="4">
        <f t="shared" si="0"/>
        <v>332</v>
      </c>
      <c r="F360" s="77">
        <f t="shared" si="0"/>
        <v>528</v>
      </c>
    </row>
    <row r="361" spans="1:6" ht="25.5">
      <c r="A361" s="127" t="s">
        <v>115</v>
      </c>
      <c r="B361" s="80" t="s">
        <v>108</v>
      </c>
      <c r="C361" s="82" t="s">
        <v>4</v>
      </c>
      <c r="D361" s="4">
        <f>SUM(D346,D333,D320,D307,D294,D281,D268,D255,D242,D229,D216,D203,D190,D177,D164,D151,D138,D125,D112,D99,D86,D73,D60,D47,D34,D21,D8)</f>
        <v>7614</v>
      </c>
      <c r="E361" s="4">
        <f>SUM(E346,E333,E320,E307,E294,E281,E268,E255,E242,E229,E216,E203,E190,E177,E164,E151,E138,E125,E112,E99,E86,E73,E60,E47,E34,E21,E8)</f>
        <v>4280</v>
      </c>
      <c r="F361" s="77">
        <f>SUM(F346,F333,F320,F307,F294,F281,F268,F255,F242,F229,F216,F203,F190,F177,F164,F151,F138,F125,F112,F99,F86,F73,F60,F47,F34,F21,F8)</f>
        <v>5357</v>
      </c>
    </row>
    <row r="362" spans="1:6" ht="25.5">
      <c r="A362" s="127" t="s">
        <v>115</v>
      </c>
      <c r="B362" s="80" t="s">
        <v>108</v>
      </c>
      <c r="C362" s="82" t="s">
        <v>5</v>
      </c>
      <c r="D362" s="4">
        <f t="shared" si="0"/>
        <v>633</v>
      </c>
      <c r="E362" s="4">
        <f t="shared" si="0"/>
        <v>753</v>
      </c>
      <c r="F362" s="78">
        <f t="shared" si="0"/>
        <v>351.5</v>
      </c>
    </row>
    <row r="363" spans="1:6" ht="12.75">
      <c r="A363" s="127" t="s">
        <v>115</v>
      </c>
      <c r="B363" s="83" t="s">
        <v>7</v>
      </c>
      <c r="C363" s="82"/>
      <c r="D363" s="4">
        <f>SUM(D348,D335,D322,D309,D296,D283,D270,D257,D244,D231,D218,D205,D192,D179,D166,D153,D140,D127,D114,D101,D88,D75,D62,D49,D36,D23,D10)</f>
        <v>135</v>
      </c>
      <c r="E363" s="4">
        <f>SUM(E348,E335,E322,E309,E296,E283,E270,E257,E244,E231,E218,E205,E192,E179,E166,E153,E140,E127,E114,E101,E88,E75,E62,E49,E36,E23,E10)</f>
        <v>100</v>
      </c>
      <c r="F363" s="77">
        <f>SUM(F348,F335,F322,F309,F296,F283,F270,F257,F244,F231,F218,F205,F192,F179,F166,F153,F140,F127,F114,F101,F88,F75,F62,F49,F36,F23,F10)</f>
        <v>0</v>
      </c>
    </row>
    <row r="364" spans="1:6" ht="12.75">
      <c r="A364" s="127" t="s">
        <v>115</v>
      </c>
      <c r="B364" s="83" t="s">
        <v>8</v>
      </c>
      <c r="C364" s="82"/>
      <c r="D364" s="4">
        <f t="shared" si="0"/>
        <v>520</v>
      </c>
      <c r="E364" s="4">
        <f t="shared" si="0"/>
        <v>10</v>
      </c>
      <c r="F364" s="77">
        <f t="shared" si="0"/>
        <v>0</v>
      </c>
    </row>
    <row r="365" spans="1:6" ht="12.75">
      <c r="A365" s="127" t="s">
        <v>115</v>
      </c>
      <c r="B365" s="83" t="s">
        <v>9</v>
      </c>
      <c r="C365" s="82"/>
      <c r="D365" s="4">
        <f t="shared" si="0"/>
        <v>288</v>
      </c>
      <c r="E365" s="4">
        <f t="shared" si="0"/>
        <v>2</v>
      </c>
      <c r="F365" s="77">
        <f t="shared" si="0"/>
        <v>1</v>
      </c>
    </row>
    <row r="366" spans="1:6" ht="12.75">
      <c r="A366" s="127" t="s">
        <v>115</v>
      </c>
      <c r="B366" s="83" t="s">
        <v>109</v>
      </c>
      <c r="C366" s="82" t="s">
        <v>4</v>
      </c>
      <c r="D366" s="4">
        <f>SUM(D351,D338,D325,D312,D299,D286,D273,D260,D247,D234,D221,D208,D195,D182,D169,D156,D143,D130,D117,D104,D91,D78,D65,D52,D39,D26,D13)</f>
        <v>634</v>
      </c>
      <c r="E366" s="4">
        <f>SUM(E351,E338,E325,E312,E299,E286,E273,E260,E247,E234,E221,E208,E195,E182,E169,E156,E143,E130,E117,E104,E91,E78,E65,E52,E39,E26,E13)</f>
        <v>163</v>
      </c>
      <c r="F366" s="77">
        <f>SUM(F351,F338,F325,F312,F299,F286,F273,F260,F247,F234,F221,F208,F195,F182,F169,F156,F143,F130,F117,F104,F91,F78,F65,F52,F39,F26,F13)</f>
        <v>1135</v>
      </c>
    </row>
    <row r="367" spans="1:6" ht="12.75">
      <c r="A367" s="127" t="s">
        <v>115</v>
      </c>
      <c r="B367" s="83" t="s">
        <v>109</v>
      </c>
      <c r="C367" s="82" t="s">
        <v>5</v>
      </c>
      <c r="D367" s="4">
        <f t="shared" si="0"/>
        <v>1</v>
      </c>
      <c r="E367" s="4">
        <f t="shared" si="0"/>
        <v>193</v>
      </c>
      <c r="F367" s="77">
        <f t="shared" si="0"/>
        <v>159</v>
      </c>
    </row>
    <row r="368" spans="1:6" ht="12.75">
      <c r="A368" s="127" t="s">
        <v>115</v>
      </c>
      <c r="B368" s="83" t="s">
        <v>110</v>
      </c>
      <c r="C368" s="82" t="s">
        <v>4</v>
      </c>
      <c r="D368" s="4">
        <f t="shared" si="0"/>
        <v>429</v>
      </c>
      <c r="E368" s="4">
        <f t="shared" si="0"/>
        <v>410</v>
      </c>
      <c r="F368" s="77">
        <f t="shared" si="0"/>
        <v>515</v>
      </c>
    </row>
    <row r="369" spans="1:6" ht="12.75">
      <c r="A369" s="127" t="s">
        <v>115</v>
      </c>
      <c r="B369" s="83" t="s">
        <v>110</v>
      </c>
      <c r="C369" s="82" t="s">
        <v>5</v>
      </c>
      <c r="D369" s="4">
        <f>SUM(D354,D341,D328,D315,D302,D289,D276,D263,D250,D237,D224,D211,D198,D185,D172,D159,D146,D133,D120,D107,D94,D81,D68,D55,D42,D29,D16)</f>
        <v>0</v>
      </c>
      <c r="E369" s="4">
        <f>SUM(E354,E341,E328,E315,E302,E289,E276,E263,E250,E237,E224,E211,E198,E185,E172,E159,E146,E133,E120,E107,E94,E81,E68,E55,E42,E29,E16)</f>
        <v>61</v>
      </c>
      <c r="F369" s="77">
        <f>SUM(F354,F341,F328,F315,F302,F289,F276,F263,F250,F237,F224,F211,F198,F185,F172,F159,F146,F133,F120,F107,F94,F81,F68,F55,F42,F29,F16)</f>
        <v>308</v>
      </c>
    </row>
    <row r="370" spans="1:6" ht="12.75">
      <c r="A370" s="127" t="s">
        <v>115</v>
      </c>
      <c r="B370" s="83" t="s">
        <v>111</v>
      </c>
      <c r="C370" s="82" t="s">
        <v>4</v>
      </c>
      <c r="D370" s="4">
        <f t="shared" si="0"/>
        <v>0</v>
      </c>
      <c r="E370" s="4">
        <f t="shared" si="0"/>
        <v>300</v>
      </c>
      <c r="F370" s="77">
        <f t="shared" si="0"/>
        <v>0</v>
      </c>
    </row>
    <row r="371" spans="1:6" ht="12.75">
      <c r="A371" s="128" t="s">
        <v>115</v>
      </c>
      <c r="B371" s="83" t="s">
        <v>111</v>
      </c>
      <c r="C371" s="82" t="s">
        <v>5</v>
      </c>
      <c r="D371" s="4">
        <f>SUM(D356,D343,D330,D317,D304,D291,D278,D265,D252,D239,D226,D213,D200,D187,D174,D161,D148,D135,D122,D109,D96,D83,D70,D57,D44,D31,D18)</f>
        <v>0</v>
      </c>
      <c r="E371" s="4">
        <f>SUM(E356,E343,E330,E317,E304,E291,E278,E265,E252,E239,E226,E213,E200,E187,E174,E161,E148,E135,E122,E109,E96,E83,E70,E57,E44,E31,E18)</f>
        <v>0</v>
      </c>
      <c r="F371" s="77">
        <f>SUM(F356,F343,F330,F317,F304,F291,F278,F265,F252,F239,F226,F213,F200,F187,F174,F161,F148,F135,F122,F109,F96,F83,F70,F57,F44,F31,F18)</f>
        <v>41</v>
      </c>
    </row>
  </sheetData>
  <sheetProtection/>
  <mergeCells count="29">
    <mergeCell ref="A305:A317"/>
    <mergeCell ref="A318:A330"/>
    <mergeCell ref="A331:A343"/>
    <mergeCell ref="A344:A356"/>
    <mergeCell ref="A359:A371"/>
    <mergeCell ref="A227:A239"/>
    <mergeCell ref="A240:A252"/>
    <mergeCell ref="A253:A265"/>
    <mergeCell ref="A266:A278"/>
    <mergeCell ref="A279:A291"/>
    <mergeCell ref="A292:A304"/>
    <mergeCell ref="A149:A161"/>
    <mergeCell ref="A162:A174"/>
    <mergeCell ref="A175:A187"/>
    <mergeCell ref="A188:A200"/>
    <mergeCell ref="A201:A213"/>
    <mergeCell ref="A214:A226"/>
    <mergeCell ref="A71:A83"/>
    <mergeCell ref="A84:A96"/>
    <mergeCell ref="A97:A109"/>
    <mergeCell ref="A110:A122"/>
    <mergeCell ref="A123:A135"/>
    <mergeCell ref="A136:A148"/>
    <mergeCell ref="D4:F4"/>
    <mergeCell ref="A6:A18"/>
    <mergeCell ref="A19:A31"/>
    <mergeCell ref="A32:A44"/>
    <mergeCell ref="A45:A57"/>
    <mergeCell ref="A58:A7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4"/>
  <sheetViews>
    <sheetView zoomScalePageLayoutView="0" workbookViewId="0" topLeftCell="A1">
      <selection activeCell="B129" sqref="B129"/>
    </sheetView>
  </sheetViews>
  <sheetFormatPr defaultColWidth="9.140625" defaultRowHeight="15"/>
  <cols>
    <col min="1" max="1" width="9.140625" style="3" customWidth="1"/>
    <col min="2" max="2" width="29.421875" style="8" customWidth="1"/>
    <col min="3" max="3" width="10.421875" style="3" customWidth="1"/>
    <col min="4" max="4" width="11.140625" style="3" customWidth="1"/>
    <col min="5" max="5" width="9.00390625" style="3" customWidth="1"/>
    <col min="6" max="6" width="10.7109375" style="3" customWidth="1"/>
    <col min="7" max="7" width="10.8515625" style="3" customWidth="1"/>
    <col min="8" max="8" width="9.00390625" style="3" customWidth="1"/>
    <col min="11" max="16384" width="9.140625" style="3" customWidth="1"/>
  </cols>
  <sheetData>
    <row r="1" spans="1:10" ht="12.75">
      <c r="A1" s="2" t="s">
        <v>95</v>
      </c>
      <c r="I1" s="3"/>
      <c r="J1" s="3"/>
    </row>
    <row r="2" spans="3:11" ht="12.75">
      <c r="C2" s="8"/>
      <c r="D2" s="8"/>
      <c r="E2" s="8"/>
      <c r="F2" s="8"/>
      <c r="G2" s="8"/>
      <c r="H2" s="8"/>
      <c r="I2" s="8"/>
      <c r="J2" s="8"/>
      <c r="K2" s="8"/>
    </row>
    <row r="3" spans="3:11" ht="12.75">
      <c r="C3" s="8"/>
      <c r="D3" s="8"/>
      <c r="E3" s="8"/>
      <c r="F3" s="8" t="s">
        <v>140</v>
      </c>
      <c r="G3" s="8"/>
      <c r="H3" s="8"/>
      <c r="I3" s="8"/>
      <c r="J3" s="8"/>
      <c r="K3" s="8"/>
    </row>
    <row r="4" spans="3:11" ht="12.75">
      <c r="C4" s="95" t="s">
        <v>141</v>
      </c>
      <c r="D4" s="95"/>
      <c r="E4" s="95"/>
      <c r="F4" s="95"/>
      <c r="G4" s="95"/>
      <c r="H4" s="95"/>
      <c r="I4" s="8"/>
      <c r="J4" s="8"/>
      <c r="K4" s="8"/>
    </row>
    <row r="5" spans="1:11" ht="12.75">
      <c r="A5" s="44"/>
      <c r="B5" s="44"/>
      <c r="C5" s="132" t="s">
        <v>43</v>
      </c>
      <c r="D5" s="132"/>
      <c r="E5" s="132"/>
      <c r="F5" s="133" t="s">
        <v>44</v>
      </c>
      <c r="G5" s="133"/>
      <c r="H5" s="133"/>
      <c r="I5" s="132" t="s">
        <v>113</v>
      </c>
      <c r="J5" s="132"/>
      <c r="K5" s="132"/>
    </row>
    <row r="6" spans="1:16" ht="87.75" customHeight="1">
      <c r="A6" s="39" t="s">
        <v>0</v>
      </c>
      <c r="B6" s="40" t="s">
        <v>1</v>
      </c>
      <c r="C6" s="9" t="s">
        <v>47</v>
      </c>
      <c r="D6" s="9" t="s">
        <v>48</v>
      </c>
      <c r="E6" s="10" t="s">
        <v>49</v>
      </c>
      <c r="F6" s="9" t="s">
        <v>47</v>
      </c>
      <c r="G6" s="9" t="s">
        <v>48</v>
      </c>
      <c r="H6" s="10" t="s">
        <v>49</v>
      </c>
      <c r="I6" s="9" t="s">
        <v>47</v>
      </c>
      <c r="J6" s="9" t="s">
        <v>48</v>
      </c>
      <c r="K6" s="10" t="s">
        <v>49</v>
      </c>
      <c r="L6" s="3" t="s">
        <v>146</v>
      </c>
      <c r="P6" s="3" t="s">
        <v>150</v>
      </c>
    </row>
    <row r="7" spans="1:11" ht="12.75" hidden="1">
      <c r="A7" s="130" t="s">
        <v>2</v>
      </c>
      <c r="B7" s="32" t="s">
        <v>3</v>
      </c>
      <c r="C7" s="4"/>
      <c r="D7" s="4"/>
      <c r="E7" s="11"/>
      <c r="F7" s="4"/>
      <c r="G7" s="4"/>
      <c r="H7" s="12"/>
      <c r="I7" s="4"/>
      <c r="J7" s="4"/>
      <c r="K7" s="12">
        <f>IF(I7*J7&gt;0,I7/J7*100,"")</f>
      </c>
    </row>
    <row r="8" spans="1:17" ht="12.75" hidden="1">
      <c r="A8" s="130"/>
      <c r="B8" s="36" t="s">
        <v>6</v>
      </c>
      <c r="C8" s="4">
        <v>80</v>
      </c>
      <c r="D8" s="4">
        <v>88</v>
      </c>
      <c r="E8" s="12">
        <v>90.91</v>
      </c>
      <c r="F8" s="4">
        <v>95</v>
      </c>
      <c r="G8" s="4">
        <v>95</v>
      </c>
      <c r="H8" s="12">
        <f>F8/G8*100</f>
        <v>100</v>
      </c>
      <c r="I8" s="4">
        <v>95</v>
      </c>
      <c r="J8" s="4">
        <v>95</v>
      </c>
      <c r="K8" s="12">
        <f aca="true" t="shared" si="0" ref="K8:K71">IF(I8*J8&gt;0,I8/J8*100,"")</f>
        <v>100</v>
      </c>
      <c r="P8" s="3">
        <v>95</v>
      </c>
      <c r="Q8" s="3">
        <v>95</v>
      </c>
    </row>
    <row r="9" spans="1:11" ht="22.5" hidden="1">
      <c r="A9" s="130"/>
      <c r="B9" s="32" t="s">
        <v>10</v>
      </c>
      <c r="C9" s="4"/>
      <c r="D9" s="4"/>
      <c r="E9" s="12"/>
      <c r="F9" s="4"/>
      <c r="G9" s="4"/>
      <c r="H9" s="12"/>
      <c r="I9" s="4"/>
      <c r="J9" s="4"/>
      <c r="K9" s="12">
        <f t="shared" si="0"/>
      </c>
    </row>
    <row r="10" spans="1:17" ht="22.5" hidden="1">
      <c r="A10" s="130"/>
      <c r="B10" s="32" t="s">
        <v>11</v>
      </c>
      <c r="C10" s="4"/>
      <c r="D10" s="4"/>
      <c r="E10" s="12"/>
      <c r="F10" s="4">
        <v>0</v>
      </c>
      <c r="G10" s="4">
        <v>0</v>
      </c>
      <c r="H10" s="12"/>
      <c r="I10" s="4"/>
      <c r="J10" s="4">
        <v>0</v>
      </c>
      <c r="K10" s="12">
        <f t="shared" si="0"/>
      </c>
      <c r="Q10" s="3">
        <v>0</v>
      </c>
    </row>
    <row r="11" spans="1:11" ht="12.75" hidden="1">
      <c r="A11" s="130" t="s">
        <v>12</v>
      </c>
      <c r="B11" s="32" t="s">
        <v>3</v>
      </c>
      <c r="C11" s="4"/>
      <c r="D11" s="4"/>
      <c r="E11" s="12"/>
      <c r="F11" s="4"/>
      <c r="G11" s="4"/>
      <c r="H11" s="12"/>
      <c r="I11" s="4"/>
      <c r="J11" s="4"/>
      <c r="K11" s="12">
        <f t="shared" si="0"/>
      </c>
    </row>
    <row r="12" spans="1:17" ht="12.75" hidden="1">
      <c r="A12" s="130"/>
      <c r="B12" s="36" t="s">
        <v>6</v>
      </c>
      <c r="C12" s="4">
        <v>15</v>
      </c>
      <c r="D12" s="4">
        <v>18</v>
      </c>
      <c r="E12" s="12">
        <v>83.33</v>
      </c>
      <c r="F12" s="4">
        <v>20</v>
      </c>
      <c r="G12" s="4">
        <v>20</v>
      </c>
      <c r="H12" s="12">
        <f>F12/G12*100</f>
        <v>100</v>
      </c>
      <c r="I12" s="4">
        <v>20</v>
      </c>
      <c r="J12" s="4">
        <v>20</v>
      </c>
      <c r="K12" s="12">
        <f t="shared" si="0"/>
        <v>100</v>
      </c>
      <c r="P12" s="3">
        <v>20</v>
      </c>
      <c r="Q12" s="3">
        <v>20</v>
      </c>
    </row>
    <row r="13" spans="1:11" ht="22.5" hidden="1">
      <c r="A13" s="130"/>
      <c r="B13" s="32" t="s">
        <v>10</v>
      </c>
      <c r="C13" s="4"/>
      <c r="D13" s="4"/>
      <c r="E13" s="12"/>
      <c r="F13" s="4"/>
      <c r="G13" s="4"/>
      <c r="H13" s="12"/>
      <c r="I13" s="4"/>
      <c r="J13" s="4"/>
      <c r="K13" s="12">
        <f t="shared" si="0"/>
      </c>
    </row>
    <row r="14" spans="1:11" ht="22.5" hidden="1">
      <c r="A14" s="130"/>
      <c r="B14" s="32" t="s">
        <v>11</v>
      </c>
      <c r="C14" s="4"/>
      <c r="D14" s="4"/>
      <c r="E14" s="12"/>
      <c r="F14" s="4"/>
      <c r="G14" s="4">
        <v>0</v>
      </c>
      <c r="H14" s="12"/>
      <c r="I14" s="4"/>
      <c r="J14" s="4"/>
      <c r="K14" s="12">
        <f t="shared" si="0"/>
      </c>
    </row>
    <row r="15" spans="1:11" ht="12.75" hidden="1">
      <c r="A15" s="130" t="s">
        <v>13</v>
      </c>
      <c r="B15" s="32" t="s">
        <v>3</v>
      </c>
      <c r="C15" s="4"/>
      <c r="D15" s="4"/>
      <c r="E15" s="12"/>
      <c r="F15" s="4"/>
      <c r="G15" s="4"/>
      <c r="H15" s="12"/>
      <c r="I15" s="4"/>
      <c r="J15" s="4"/>
      <c r="K15" s="12">
        <f t="shared" si="0"/>
      </c>
    </row>
    <row r="16" spans="1:17" ht="12.75" hidden="1">
      <c r="A16" s="130"/>
      <c r="B16" s="36" t="s">
        <v>6</v>
      </c>
      <c r="C16" s="4">
        <v>76</v>
      </c>
      <c r="D16" s="4">
        <v>84</v>
      </c>
      <c r="E16" s="12">
        <v>90.48</v>
      </c>
      <c r="F16" s="4">
        <v>68</v>
      </c>
      <c r="G16" s="4">
        <v>75</v>
      </c>
      <c r="H16" s="12">
        <f>F16/G16*100</f>
        <v>90.66666666666666</v>
      </c>
      <c r="I16" s="4">
        <v>72</v>
      </c>
      <c r="J16" s="4">
        <v>69</v>
      </c>
      <c r="K16" s="12">
        <f t="shared" si="0"/>
        <v>104.34782608695652</v>
      </c>
      <c r="P16" s="3">
        <v>72</v>
      </c>
      <c r="Q16" s="3">
        <v>69</v>
      </c>
    </row>
    <row r="17" spans="1:11" ht="22.5" hidden="1">
      <c r="A17" s="130"/>
      <c r="B17" s="32" t="s">
        <v>10</v>
      </c>
      <c r="C17" s="4"/>
      <c r="D17" s="4"/>
      <c r="E17" s="12"/>
      <c r="F17" s="4"/>
      <c r="G17" s="4"/>
      <c r="H17" s="12"/>
      <c r="I17" s="4"/>
      <c r="J17" s="4"/>
      <c r="K17" s="12">
        <f t="shared" si="0"/>
      </c>
    </row>
    <row r="18" spans="1:17" ht="22.5" hidden="1">
      <c r="A18" s="130"/>
      <c r="B18" s="32" t="s">
        <v>11</v>
      </c>
      <c r="C18" s="4"/>
      <c r="D18" s="4"/>
      <c r="E18" s="12"/>
      <c r="F18" s="4">
        <v>0</v>
      </c>
      <c r="G18" s="4">
        <v>0</v>
      </c>
      <c r="H18" s="12"/>
      <c r="I18" s="4"/>
      <c r="J18" s="4">
        <v>0</v>
      </c>
      <c r="K18" s="12">
        <f t="shared" si="0"/>
      </c>
      <c r="Q18" s="3">
        <v>0</v>
      </c>
    </row>
    <row r="19" spans="1:11" ht="12.75" hidden="1">
      <c r="A19" s="130" t="s">
        <v>14</v>
      </c>
      <c r="B19" s="32" t="s">
        <v>3</v>
      </c>
      <c r="C19" s="4"/>
      <c r="D19" s="4"/>
      <c r="E19" s="12"/>
      <c r="F19" s="4"/>
      <c r="G19" s="4"/>
      <c r="H19" s="12"/>
      <c r="I19" s="4"/>
      <c r="J19" s="4"/>
      <c r="K19" s="12">
        <f t="shared" si="0"/>
      </c>
    </row>
    <row r="20" spans="1:11" ht="12.75" hidden="1">
      <c r="A20" s="130"/>
      <c r="B20" s="36" t="s">
        <v>6</v>
      </c>
      <c r="C20" s="4"/>
      <c r="D20" s="4"/>
      <c r="E20" s="12"/>
      <c r="F20" s="4"/>
      <c r="G20" s="4"/>
      <c r="H20" s="12"/>
      <c r="I20" s="4"/>
      <c r="J20" s="4"/>
      <c r="K20" s="12">
        <f t="shared" si="0"/>
      </c>
    </row>
    <row r="21" spans="1:17" ht="22.5" hidden="1">
      <c r="A21" s="130"/>
      <c r="B21" s="32" t="s">
        <v>10</v>
      </c>
      <c r="C21" s="4">
        <v>71</v>
      </c>
      <c r="D21" s="4">
        <v>325</v>
      </c>
      <c r="E21" s="12">
        <v>21.85</v>
      </c>
      <c r="F21" s="4">
        <v>104</v>
      </c>
      <c r="G21" s="4">
        <v>320</v>
      </c>
      <c r="H21" s="12">
        <f>F21/G21*100</f>
        <v>32.5</v>
      </c>
      <c r="I21" s="4">
        <v>136</v>
      </c>
      <c r="J21" s="4">
        <v>317</v>
      </c>
      <c r="K21" s="12">
        <f t="shared" si="0"/>
        <v>42.90220820189275</v>
      </c>
      <c r="P21" s="3">
        <v>136</v>
      </c>
      <c r="Q21" s="3">
        <v>317</v>
      </c>
    </row>
    <row r="22" spans="1:17" ht="22.5" hidden="1">
      <c r="A22" s="130"/>
      <c r="B22" s="32" t="s">
        <v>11</v>
      </c>
      <c r="C22" s="4">
        <v>361</v>
      </c>
      <c r="D22" s="4">
        <v>606</v>
      </c>
      <c r="E22" s="12">
        <v>59.57</v>
      </c>
      <c r="F22" s="4">
        <v>360</v>
      </c>
      <c r="G22" s="4">
        <v>590</v>
      </c>
      <c r="H22" s="12">
        <f>F22/G22*100</f>
        <v>61.016949152542374</v>
      </c>
      <c r="I22" s="4">
        <v>372</v>
      </c>
      <c r="J22" s="4">
        <v>545</v>
      </c>
      <c r="K22" s="12">
        <f t="shared" si="0"/>
        <v>68.25688073394495</v>
      </c>
      <c r="P22" s="3">
        <v>372</v>
      </c>
      <c r="Q22" s="3">
        <v>545</v>
      </c>
    </row>
    <row r="23" spans="1:11" ht="12.75" hidden="1">
      <c r="A23" s="130" t="s">
        <v>15</v>
      </c>
      <c r="B23" s="32" t="s">
        <v>3</v>
      </c>
      <c r="C23" s="4"/>
      <c r="D23" s="4"/>
      <c r="E23" s="12"/>
      <c r="F23" s="4"/>
      <c r="G23" s="4"/>
      <c r="H23" s="12"/>
      <c r="I23" s="4"/>
      <c r="J23" s="4"/>
      <c r="K23" s="12">
        <f t="shared" si="0"/>
      </c>
    </row>
    <row r="24" spans="1:11" ht="12.75" hidden="1">
      <c r="A24" s="130"/>
      <c r="B24" s="36" t="s">
        <v>6</v>
      </c>
      <c r="C24" s="4"/>
      <c r="D24" s="4"/>
      <c r="E24" s="12"/>
      <c r="F24" s="4"/>
      <c r="G24" s="4"/>
      <c r="H24" s="12"/>
      <c r="I24" s="4"/>
      <c r="J24" s="4"/>
      <c r="K24" s="12">
        <f t="shared" si="0"/>
      </c>
    </row>
    <row r="25" spans="1:17" ht="22.5" hidden="1">
      <c r="A25" s="130"/>
      <c r="B25" s="32" t="s">
        <v>10</v>
      </c>
      <c r="C25" s="4">
        <v>241</v>
      </c>
      <c r="D25" s="4">
        <v>563</v>
      </c>
      <c r="E25" s="12">
        <v>42.81</v>
      </c>
      <c r="F25" s="4"/>
      <c r="G25" s="4"/>
      <c r="H25" s="12"/>
      <c r="I25" s="4">
        <v>184</v>
      </c>
      <c r="J25" s="4">
        <v>462</v>
      </c>
      <c r="K25" s="12">
        <f t="shared" si="0"/>
        <v>39.82683982683983</v>
      </c>
      <c r="L25" s="31">
        <v>184</v>
      </c>
      <c r="M25" s="31">
        <v>515</v>
      </c>
      <c r="N25" s="99">
        <f>IF(L25*M25&gt;0,L25/M25*100,"")</f>
        <v>35.728155339805824</v>
      </c>
      <c r="O25" s="3" t="s">
        <v>147</v>
      </c>
      <c r="P25" s="3">
        <v>184</v>
      </c>
      <c r="Q25" s="3">
        <v>515</v>
      </c>
    </row>
    <row r="26" spans="1:17" ht="22.5" hidden="1">
      <c r="A26" s="130"/>
      <c r="B26" s="32" t="s">
        <v>11</v>
      </c>
      <c r="C26" s="4">
        <v>560</v>
      </c>
      <c r="D26" s="4">
        <v>803</v>
      </c>
      <c r="E26" s="12">
        <v>69.74</v>
      </c>
      <c r="F26" s="4"/>
      <c r="G26" s="4"/>
      <c r="H26" s="12"/>
      <c r="I26" s="4">
        <v>443</v>
      </c>
      <c r="J26" s="4">
        <v>705</v>
      </c>
      <c r="K26" s="12">
        <f t="shared" si="0"/>
        <v>62.836879432624116</v>
      </c>
      <c r="L26" s="31">
        <v>442</v>
      </c>
      <c r="M26" s="31">
        <v>766</v>
      </c>
      <c r="N26" s="99">
        <f>IF(L26*M26&gt;0,L26/M26*100,"")</f>
        <v>57.702349869451695</v>
      </c>
      <c r="P26" s="3">
        <v>442</v>
      </c>
      <c r="Q26" s="3">
        <v>766</v>
      </c>
    </row>
    <row r="27" spans="1:11" ht="12.75" hidden="1">
      <c r="A27" s="110" t="s">
        <v>16</v>
      </c>
      <c r="B27" s="32" t="s">
        <v>3</v>
      </c>
      <c r="C27" s="4"/>
      <c r="D27" s="4"/>
      <c r="E27" s="12"/>
      <c r="F27" s="4"/>
      <c r="G27" s="4"/>
      <c r="H27" s="12"/>
      <c r="I27" s="4"/>
      <c r="J27" s="4"/>
      <c r="K27" s="12">
        <f t="shared" si="0"/>
      </c>
    </row>
    <row r="28" spans="1:11" ht="12.75" hidden="1">
      <c r="A28" s="110"/>
      <c r="B28" s="32" t="s">
        <v>6</v>
      </c>
      <c r="C28" s="4"/>
      <c r="D28" s="4"/>
      <c r="E28" s="12"/>
      <c r="F28" s="4"/>
      <c r="G28" s="4"/>
      <c r="H28" s="12"/>
      <c r="I28" s="4"/>
      <c r="J28" s="4"/>
      <c r="K28" s="12">
        <f t="shared" si="0"/>
      </c>
    </row>
    <row r="29" spans="1:11" ht="22.5" hidden="1">
      <c r="A29" s="110"/>
      <c r="B29" s="32" t="s">
        <v>10</v>
      </c>
      <c r="C29" s="4"/>
      <c r="D29" s="4"/>
      <c r="E29" s="12"/>
      <c r="F29" s="4"/>
      <c r="G29" s="4"/>
      <c r="H29" s="12"/>
      <c r="I29" s="4"/>
      <c r="J29" s="4"/>
      <c r="K29" s="12">
        <f t="shared" si="0"/>
      </c>
    </row>
    <row r="30" spans="1:17" ht="22.5" hidden="1">
      <c r="A30" s="110"/>
      <c r="B30" s="32" t="s">
        <v>11</v>
      </c>
      <c r="C30" s="4"/>
      <c r="D30" s="4"/>
      <c r="E30" s="12"/>
      <c r="F30" s="4"/>
      <c r="G30" s="4"/>
      <c r="H30" s="12"/>
      <c r="I30" s="4">
        <v>159</v>
      </c>
      <c r="J30" s="4">
        <v>179</v>
      </c>
      <c r="K30" s="12">
        <f t="shared" si="0"/>
        <v>88.8268156424581</v>
      </c>
      <c r="P30" s="3">
        <v>159</v>
      </c>
      <c r="Q30" s="3">
        <v>179</v>
      </c>
    </row>
    <row r="31" spans="1:11" ht="12.75" hidden="1">
      <c r="A31" s="130" t="s">
        <v>17</v>
      </c>
      <c r="B31" s="32" t="s">
        <v>3</v>
      </c>
      <c r="C31" s="4"/>
      <c r="D31" s="4"/>
      <c r="E31" s="12"/>
      <c r="F31" s="4"/>
      <c r="G31" s="4"/>
      <c r="H31" s="12"/>
      <c r="I31" s="4"/>
      <c r="J31" s="4"/>
      <c r="K31" s="12">
        <f t="shared" si="0"/>
      </c>
    </row>
    <row r="32" spans="1:11" ht="12.75" hidden="1">
      <c r="A32" s="130"/>
      <c r="B32" s="36" t="s">
        <v>6</v>
      </c>
      <c r="C32" s="4"/>
      <c r="D32" s="4"/>
      <c r="E32" s="12"/>
      <c r="F32" s="4"/>
      <c r="G32" s="4"/>
      <c r="H32" s="12"/>
      <c r="I32" s="4"/>
      <c r="J32" s="4"/>
      <c r="K32" s="12">
        <f t="shared" si="0"/>
      </c>
    </row>
    <row r="33" spans="1:17" ht="22.5" hidden="1">
      <c r="A33" s="130"/>
      <c r="B33" s="32" t="s">
        <v>10</v>
      </c>
      <c r="C33" s="4">
        <v>11</v>
      </c>
      <c r="D33" s="4">
        <v>56</v>
      </c>
      <c r="E33" s="12">
        <v>19.64</v>
      </c>
      <c r="F33" s="4">
        <v>10</v>
      </c>
      <c r="G33" s="4">
        <v>50</v>
      </c>
      <c r="H33" s="12">
        <f>F33/G33*100</f>
        <v>20</v>
      </c>
      <c r="I33" s="4">
        <v>24</v>
      </c>
      <c r="J33" s="4">
        <v>61</v>
      </c>
      <c r="K33" s="12">
        <f t="shared" si="0"/>
        <v>39.34426229508197</v>
      </c>
      <c r="P33" s="3">
        <v>24</v>
      </c>
      <c r="Q33" s="3">
        <v>61</v>
      </c>
    </row>
    <row r="34" spans="1:17" ht="22.5" hidden="1">
      <c r="A34" s="130"/>
      <c r="B34" s="32" t="s">
        <v>11</v>
      </c>
      <c r="C34" s="4">
        <v>454</v>
      </c>
      <c r="D34" s="4">
        <v>619</v>
      </c>
      <c r="E34" s="12">
        <v>73.34</v>
      </c>
      <c r="F34" s="4">
        <v>450</v>
      </c>
      <c r="G34" s="4">
        <v>640</v>
      </c>
      <c r="H34" s="12">
        <f>F34/G34*100</f>
        <v>70.3125</v>
      </c>
      <c r="I34" s="4">
        <v>465</v>
      </c>
      <c r="J34" s="4">
        <v>642</v>
      </c>
      <c r="K34" s="12">
        <f t="shared" si="0"/>
        <v>72.42990654205607</v>
      </c>
      <c r="P34" s="3">
        <v>465</v>
      </c>
      <c r="Q34" s="3">
        <v>642</v>
      </c>
    </row>
    <row r="35" spans="1:17" ht="12.75" hidden="1">
      <c r="A35" s="130" t="s">
        <v>18</v>
      </c>
      <c r="B35" s="32" t="s">
        <v>3</v>
      </c>
      <c r="C35" s="4">
        <v>182</v>
      </c>
      <c r="D35" s="4">
        <v>376</v>
      </c>
      <c r="E35" s="12">
        <v>48.4</v>
      </c>
      <c r="F35" s="4">
        <v>180</v>
      </c>
      <c r="G35" s="4">
        <v>380</v>
      </c>
      <c r="H35" s="12">
        <f>F35/G35*100</f>
        <v>47.368421052631575</v>
      </c>
      <c r="I35" s="4">
        <v>193</v>
      </c>
      <c r="J35" s="4">
        <v>380</v>
      </c>
      <c r="K35" s="12">
        <f t="shared" si="0"/>
        <v>50.78947368421053</v>
      </c>
      <c r="P35" s="3">
        <v>193</v>
      </c>
      <c r="Q35" s="3">
        <v>380</v>
      </c>
    </row>
    <row r="36" spans="1:17" ht="12.75" hidden="1">
      <c r="A36" s="130"/>
      <c r="B36" s="36" t="s">
        <v>6</v>
      </c>
      <c r="C36" s="4">
        <v>164</v>
      </c>
      <c r="D36" s="4">
        <v>338</v>
      </c>
      <c r="E36" s="12">
        <v>48.52</v>
      </c>
      <c r="F36" s="4">
        <v>180</v>
      </c>
      <c r="G36" s="4">
        <v>322</v>
      </c>
      <c r="H36" s="12">
        <f>F36/G36*100</f>
        <v>55.90062111801242</v>
      </c>
      <c r="I36" s="4">
        <v>151</v>
      </c>
      <c r="J36" s="4">
        <v>322</v>
      </c>
      <c r="K36" s="12">
        <f t="shared" si="0"/>
        <v>46.8944099378882</v>
      </c>
      <c r="P36" s="3">
        <v>151</v>
      </c>
      <c r="Q36" s="3">
        <v>322</v>
      </c>
    </row>
    <row r="37" spans="1:17" ht="22.5" hidden="1">
      <c r="A37" s="130"/>
      <c r="B37" s="32" t="s">
        <v>10</v>
      </c>
      <c r="C37" s="4"/>
      <c r="D37" s="4"/>
      <c r="E37" s="12"/>
      <c r="F37" s="4">
        <v>0</v>
      </c>
      <c r="G37" s="4">
        <v>0</v>
      </c>
      <c r="H37" s="12"/>
      <c r="I37" s="4">
        <v>44</v>
      </c>
      <c r="J37" s="4">
        <v>72</v>
      </c>
      <c r="K37" s="12">
        <f t="shared" si="0"/>
        <v>61.111111111111114</v>
      </c>
      <c r="P37" s="3">
        <v>44</v>
      </c>
      <c r="Q37" s="3">
        <v>72</v>
      </c>
    </row>
    <row r="38" spans="1:11" ht="22.5" hidden="1">
      <c r="A38" s="130"/>
      <c r="B38" s="32" t="s">
        <v>11</v>
      </c>
      <c r="C38" s="4">
        <v>49</v>
      </c>
      <c r="D38" s="4">
        <v>68</v>
      </c>
      <c r="E38" s="12">
        <v>72.06</v>
      </c>
      <c r="F38" s="4">
        <v>50</v>
      </c>
      <c r="G38" s="4">
        <v>72</v>
      </c>
      <c r="H38" s="12">
        <f>F38/G38*100</f>
        <v>69.44444444444444</v>
      </c>
      <c r="I38" s="4"/>
      <c r="J38" s="4"/>
      <c r="K38" s="12">
        <f t="shared" si="0"/>
      </c>
    </row>
    <row r="39" spans="1:11" ht="12.75" hidden="1">
      <c r="A39" s="130" t="s">
        <v>19</v>
      </c>
      <c r="B39" s="32" t="s">
        <v>3</v>
      </c>
      <c r="C39" s="4"/>
      <c r="D39" s="4"/>
      <c r="E39" s="12"/>
      <c r="F39" s="4"/>
      <c r="G39" s="4"/>
      <c r="H39" s="12"/>
      <c r="I39" s="4"/>
      <c r="J39" s="4"/>
      <c r="K39" s="12">
        <f t="shared" si="0"/>
      </c>
    </row>
    <row r="40" spans="1:17" ht="12.75" hidden="1">
      <c r="A40" s="130"/>
      <c r="B40" s="36" t="s">
        <v>6</v>
      </c>
      <c r="C40" s="4">
        <v>886</v>
      </c>
      <c r="D40" s="4">
        <v>1648</v>
      </c>
      <c r="E40" s="12">
        <v>53.76</v>
      </c>
      <c r="F40" s="4">
        <v>850</v>
      </c>
      <c r="G40" s="4">
        <v>1294</v>
      </c>
      <c r="H40" s="12">
        <f>F40/G40*100</f>
        <v>65.68778979907263</v>
      </c>
      <c r="I40" s="4">
        <v>649</v>
      </c>
      <c r="J40" s="4">
        <v>1295</v>
      </c>
      <c r="K40" s="12">
        <f t="shared" si="0"/>
        <v>50.11583011583012</v>
      </c>
      <c r="P40" s="3">
        <v>649</v>
      </c>
      <c r="Q40" s="3">
        <v>1295</v>
      </c>
    </row>
    <row r="41" spans="1:11" ht="22.5" hidden="1">
      <c r="A41" s="130"/>
      <c r="B41" s="32" t="s">
        <v>10</v>
      </c>
      <c r="C41" s="4"/>
      <c r="D41" s="4"/>
      <c r="E41" s="12"/>
      <c r="F41" s="4"/>
      <c r="G41" s="4"/>
      <c r="H41" s="12"/>
      <c r="I41" s="4"/>
      <c r="J41" s="4"/>
      <c r="K41" s="12">
        <f t="shared" si="0"/>
      </c>
    </row>
    <row r="42" spans="1:17" ht="22.5" hidden="1">
      <c r="A42" s="130"/>
      <c r="B42" s="32" t="s">
        <v>11</v>
      </c>
      <c r="C42" s="4">
        <v>128</v>
      </c>
      <c r="D42" s="4">
        <v>202</v>
      </c>
      <c r="E42" s="12">
        <v>63.37</v>
      </c>
      <c r="F42" s="4">
        <v>300</v>
      </c>
      <c r="G42" s="4">
        <v>451</v>
      </c>
      <c r="H42" s="12">
        <f>F42/G42*100</f>
        <v>66.51884700665188</v>
      </c>
      <c r="I42" s="4">
        <v>213</v>
      </c>
      <c r="J42" s="4">
        <v>451</v>
      </c>
      <c r="K42" s="12">
        <f t="shared" si="0"/>
        <v>47.22838137472284</v>
      </c>
      <c r="P42" s="3">
        <v>213</v>
      </c>
      <c r="Q42" s="3">
        <v>451</v>
      </c>
    </row>
    <row r="43" spans="1:11" ht="12.75" hidden="1">
      <c r="A43" s="130" t="s">
        <v>20</v>
      </c>
      <c r="B43" s="32" t="s">
        <v>3</v>
      </c>
      <c r="C43" s="4">
        <v>46</v>
      </c>
      <c r="D43" s="4">
        <v>69</v>
      </c>
      <c r="E43" s="12">
        <v>66.67</v>
      </c>
      <c r="F43" s="4">
        <v>0</v>
      </c>
      <c r="G43" s="4">
        <v>0</v>
      </c>
      <c r="H43" s="12"/>
      <c r="I43" s="4"/>
      <c r="J43" s="4"/>
      <c r="K43" s="12">
        <f t="shared" si="0"/>
      </c>
    </row>
    <row r="44" spans="1:11" ht="12.75" hidden="1">
      <c r="A44" s="130"/>
      <c r="B44" s="36" t="s">
        <v>6</v>
      </c>
      <c r="C44" s="4">
        <v>150</v>
      </c>
      <c r="D44" s="4">
        <v>191</v>
      </c>
      <c r="E44" s="12">
        <v>78.53</v>
      </c>
      <c r="F44" s="4">
        <v>0</v>
      </c>
      <c r="G44" s="4">
        <v>0</v>
      </c>
      <c r="H44" s="12"/>
      <c r="I44" s="4"/>
      <c r="J44" s="4"/>
      <c r="K44" s="12">
        <f t="shared" si="0"/>
      </c>
    </row>
    <row r="45" spans="1:11" ht="22.5" hidden="1">
      <c r="A45" s="130"/>
      <c r="B45" s="32" t="s">
        <v>10</v>
      </c>
      <c r="C45" s="4"/>
      <c r="D45" s="4"/>
      <c r="E45" s="12"/>
      <c r="F45" s="4"/>
      <c r="G45" s="4"/>
      <c r="H45" s="12"/>
      <c r="I45" s="4"/>
      <c r="J45" s="4"/>
      <c r="K45" s="12">
        <f t="shared" si="0"/>
      </c>
    </row>
    <row r="46" spans="1:17" ht="22.5" hidden="1">
      <c r="A46" s="130"/>
      <c r="B46" s="32" t="s">
        <v>11</v>
      </c>
      <c r="C46" s="4"/>
      <c r="D46" s="4"/>
      <c r="E46" s="12"/>
      <c r="F46" s="4"/>
      <c r="G46" s="4"/>
      <c r="H46" s="12"/>
      <c r="I46" s="4">
        <v>50</v>
      </c>
      <c r="J46" s="4">
        <v>66</v>
      </c>
      <c r="K46" s="12">
        <f t="shared" si="0"/>
        <v>75.75757575757575</v>
      </c>
      <c r="P46" s="3">
        <v>50</v>
      </c>
      <c r="Q46" s="3">
        <v>66</v>
      </c>
    </row>
    <row r="47" spans="1:11" ht="12.75" hidden="1">
      <c r="A47" s="130" t="s">
        <v>21</v>
      </c>
      <c r="B47" s="32" t="s">
        <v>3</v>
      </c>
      <c r="C47" s="4">
        <v>81</v>
      </c>
      <c r="D47" s="4">
        <v>225</v>
      </c>
      <c r="E47" s="12">
        <v>36</v>
      </c>
      <c r="F47" s="4">
        <v>81</v>
      </c>
      <c r="G47" s="4">
        <v>225</v>
      </c>
      <c r="H47" s="12">
        <f aca="true" t="shared" si="1" ref="H47:H52">F47/G47*100</f>
        <v>36</v>
      </c>
      <c r="I47" s="4"/>
      <c r="J47" s="4"/>
      <c r="K47" s="12">
        <f t="shared" si="0"/>
      </c>
    </row>
    <row r="48" spans="1:17" ht="12.75" hidden="1">
      <c r="A48" s="130"/>
      <c r="B48" s="36" t="s">
        <v>6</v>
      </c>
      <c r="C48" s="4">
        <v>183</v>
      </c>
      <c r="D48" s="4">
        <v>363</v>
      </c>
      <c r="E48" s="12">
        <v>50.41</v>
      </c>
      <c r="F48" s="4">
        <v>183</v>
      </c>
      <c r="G48" s="4">
        <v>303</v>
      </c>
      <c r="H48" s="12">
        <f t="shared" si="1"/>
        <v>60.396039603960396</v>
      </c>
      <c r="I48" s="4">
        <v>205</v>
      </c>
      <c r="J48" s="4">
        <v>351</v>
      </c>
      <c r="K48" s="12">
        <f t="shared" si="0"/>
        <v>58.4045584045584</v>
      </c>
      <c r="P48" s="3">
        <v>205</v>
      </c>
      <c r="Q48" s="3">
        <v>351</v>
      </c>
    </row>
    <row r="49" spans="1:17" ht="22.5" hidden="1">
      <c r="A49" s="130"/>
      <c r="B49" s="32" t="s">
        <v>10</v>
      </c>
      <c r="C49" s="4"/>
      <c r="D49" s="4"/>
      <c r="E49" s="12"/>
      <c r="F49" s="4">
        <v>140</v>
      </c>
      <c r="G49" s="4">
        <v>230</v>
      </c>
      <c r="H49" s="12">
        <f t="shared" si="1"/>
        <v>60.86956521739131</v>
      </c>
      <c r="I49" s="4">
        <v>53</v>
      </c>
      <c r="J49" s="4">
        <v>213</v>
      </c>
      <c r="K49" s="12">
        <f t="shared" si="0"/>
        <v>24.88262910798122</v>
      </c>
      <c r="P49" s="3">
        <v>53</v>
      </c>
      <c r="Q49" s="3">
        <v>213</v>
      </c>
    </row>
    <row r="50" spans="1:17" ht="22.5" hidden="1">
      <c r="A50" s="130"/>
      <c r="B50" s="32" t="s">
        <v>11</v>
      </c>
      <c r="C50" s="4"/>
      <c r="D50" s="4"/>
      <c r="E50" s="12"/>
      <c r="F50" s="4">
        <v>100</v>
      </c>
      <c r="G50" s="4">
        <v>300</v>
      </c>
      <c r="H50" s="12">
        <f t="shared" si="1"/>
        <v>33.33333333333333</v>
      </c>
      <c r="I50" s="4"/>
      <c r="J50" s="4">
        <v>0</v>
      </c>
      <c r="K50" s="12">
        <f t="shared" si="0"/>
      </c>
      <c r="Q50" s="3">
        <v>0</v>
      </c>
    </row>
    <row r="51" spans="1:17" ht="12.75" hidden="1">
      <c r="A51" s="130" t="s">
        <v>22</v>
      </c>
      <c r="B51" s="32" t="s">
        <v>3</v>
      </c>
      <c r="C51" s="4">
        <v>96</v>
      </c>
      <c r="D51" s="4">
        <v>306</v>
      </c>
      <c r="E51" s="12">
        <v>31.37</v>
      </c>
      <c r="F51" s="4">
        <v>96</v>
      </c>
      <c r="G51" s="4">
        <v>306</v>
      </c>
      <c r="H51" s="12">
        <f t="shared" si="1"/>
        <v>31.372549019607842</v>
      </c>
      <c r="I51" s="4">
        <v>140</v>
      </c>
      <c r="J51" s="4">
        <v>313</v>
      </c>
      <c r="K51" s="12">
        <f t="shared" si="0"/>
        <v>44.72843450479233</v>
      </c>
      <c r="P51" s="3">
        <v>140</v>
      </c>
      <c r="Q51" s="3">
        <v>313</v>
      </c>
    </row>
    <row r="52" spans="1:17" ht="12.75" hidden="1">
      <c r="A52" s="130"/>
      <c r="B52" s="36" t="s">
        <v>6</v>
      </c>
      <c r="C52" s="4">
        <v>147</v>
      </c>
      <c r="D52" s="4">
        <v>321</v>
      </c>
      <c r="E52" s="12">
        <v>45.79</v>
      </c>
      <c r="F52" s="4">
        <v>147</v>
      </c>
      <c r="G52" s="4">
        <v>327</v>
      </c>
      <c r="H52" s="12">
        <f t="shared" si="1"/>
        <v>44.95412844036697</v>
      </c>
      <c r="I52" s="4">
        <v>132</v>
      </c>
      <c r="J52" s="4">
        <v>287</v>
      </c>
      <c r="K52" s="12">
        <f t="shared" si="0"/>
        <v>45.99303135888502</v>
      </c>
      <c r="P52" s="3">
        <v>132</v>
      </c>
      <c r="Q52" s="3">
        <v>287</v>
      </c>
    </row>
    <row r="53" spans="1:11" ht="22.5" hidden="1">
      <c r="A53" s="130"/>
      <c r="B53" s="32" t="s">
        <v>10</v>
      </c>
      <c r="C53" s="4"/>
      <c r="D53" s="4"/>
      <c r="E53" s="12"/>
      <c r="F53" s="4">
        <v>0</v>
      </c>
      <c r="G53" s="4"/>
      <c r="H53" s="12"/>
      <c r="I53" s="4"/>
      <c r="J53" s="4"/>
      <c r="K53" s="12">
        <f t="shared" si="0"/>
      </c>
    </row>
    <row r="54" spans="1:11" ht="22.5" hidden="1">
      <c r="A54" s="130"/>
      <c r="B54" s="32" t="s">
        <v>11</v>
      </c>
      <c r="C54" s="4"/>
      <c r="D54" s="4"/>
      <c r="E54" s="12"/>
      <c r="F54" s="4">
        <v>0</v>
      </c>
      <c r="G54" s="4"/>
      <c r="H54" s="12"/>
      <c r="I54" s="4"/>
      <c r="J54" s="4"/>
      <c r="K54" s="12">
        <f t="shared" si="0"/>
      </c>
    </row>
    <row r="55" spans="1:17" ht="12.75" hidden="1">
      <c r="A55" s="130" t="s">
        <v>23</v>
      </c>
      <c r="B55" s="32" t="s">
        <v>3</v>
      </c>
      <c r="C55" s="4">
        <v>56</v>
      </c>
      <c r="D55" s="4">
        <v>133</v>
      </c>
      <c r="E55" s="12">
        <v>42.11</v>
      </c>
      <c r="F55" s="4">
        <v>45</v>
      </c>
      <c r="G55" s="4">
        <v>150</v>
      </c>
      <c r="H55" s="12">
        <f>F55/G55*100</f>
        <v>30</v>
      </c>
      <c r="I55" s="4">
        <v>10</v>
      </c>
      <c r="J55" s="4">
        <v>88</v>
      </c>
      <c r="K55" s="12">
        <f t="shared" si="0"/>
        <v>11.363636363636363</v>
      </c>
      <c r="P55" s="3">
        <v>10</v>
      </c>
      <c r="Q55" s="3">
        <v>88</v>
      </c>
    </row>
    <row r="56" spans="1:17" ht="12.75" hidden="1">
      <c r="A56" s="130"/>
      <c r="B56" s="36" t="s">
        <v>6</v>
      </c>
      <c r="C56" s="4">
        <v>72</v>
      </c>
      <c r="D56" s="4">
        <v>230</v>
      </c>
      <c r="E56" s="12">
        <v>31.3</v>
      </c>
      <c r="F56" s="4">
        <v>0</v>
      </c>
      <c r="G56" s="4">
        <v>0</v>
      </c>
      <c r="H56" s="12"/>
      <c r="I56" s="4">
        <v>9</v>
      </c>
      <c r="J56" s="4">
        <v>54</v>
      </c>
      <c r="K56" s="12">
        <f t="shared" si="0"/>
        <v>16.666666666666664</v>
      </c>
      <c r="P56" s="3">
        <v>9</v>
      </c>
      <c r="Q56" s="3">
        <v>54</v>
      </c>
    </row>
    <row r="57" spans="1:17" ht="22.5" hidden="1">
      <c r="A57" s="130"/>
      <c r="B57" s="32" t="s">
        <v>10</v>
      </c>
      <c r="C57" s="4"/>
      <c r="D57" s="4"/>
      <c r="E57" s="12"/>
      <c r="F57" s="4">
        <v>0</v>
      </c>
      <c r="G57" s="4">
        <v>55</v>
      </c>
      <c r="H57" s="12">
        <f>F57/G57*100</f>
        <v>0</v>
      </c>
      <c r="I57" s="4">
        <v>22</v>
      </c>
      <c r="J57" s="4">
        <v>54</v>
      </c>
      <c r="K57" s="12">
        <f t="shared" si="0"/>
        <v>40.74074074074074</v>
      </c>
      <c r="P57" s="3">
        <v>22</v>
      </c>
      <c r="Q57" s="3">
        <v>54</v>
      </c>
    </row>
    <row r="58" spans="1:17" ht="22.5" hidden="1">
      <c r="A58" s="130"/>
      <c r="B58" s="32" t="s">
        <v>11</v>
      </c>
      <c r="C58" s="4">
        <v>88</v>
      </c>
      <c r="D58" s="4">
        <v>141</v>
      </c>
      <c r="E58" s="12">
        <v>62.41</v>
      </c>
      <c r="F58" s="4">
        <v>71</v>
      </c>
      <c r="G58" s="4">
        <v>141</v>
      </c>
      <c r="H58" s="12">
        <f>F58/G58*100</f>
        <v>50.35460992907801</v>
      </c>
      <c r="I58" s="4">
        <v>155</v>
      </c>
      <c r="J58" s="4">
        <v>329</v>
      </c>
      <c r="K58" s="12">
        <f t="shared" si="0"/>
        <v>47.11246200607903</v>
      </c>
      <c r="P58" s="3">
        <v>155</v>
      </c>
      <c r="Q58" s="3">
        <v>329</v>
      </c>
    </row>
    <row r="59" spans="1:11" ht="12.75">
      <c r="A59" s="130" t="s">
        <v>24</v>
      </c>
      <c r="B59" s="32" t="s">
        <v>3</v>
      </c>
      <c r="C59" s="4">
        <v>124</v>
      </c>
      <c r="D59" s="4">
        <v>345</v>
      </c>
      <c r="E59" s="12">
        <v>35.94</v>
      </c>
      <c r="F59" s="4">
        <v>124</v>
      </c>
      <c r="G59" s="4">
        <v>349</v>
      </c>
      <c r="H59" s="12">
        <f>F59/G59*100</f>
        <v>35.53008595988539</v>
      </c>
      <c r="I59" s="4"/>
      <c r="J59" s="4"/>
      <c r="K59" s="12">
        <f t="shared" si="0"/>
      </c>
    </row>
    <row r="60" spans="1:17" ht="12.75">
      <c r="A60" s="130"/>
      <c r="B60" s="36" t="s">
        <v>6</v>
      </c>
      <c r="C60" s="4">
        <v>45</v>
      </c>
      <c r="D60" s="4">
        <v>86</v>
      </c>
      <c r="E60" s="12">
        <v>52.33</v>
      </c>
      <c r="F60" s="4">
        <v>45</v>
      </c>
      <c r="G60" s="4">
        <v>89</v>
      </c>
      <c r="H60" s="12">
        <f>F60/G60*100</f>
        <v>50.56179775280899</v>
      </c>
      <c r="I60" s="4">
        <v>16</v>
      </c>
      <c r="J60" s="4">
        <v>43</v>
      </c>
      <c r="K60" s="12">
        <f t="shared" si="0"/>
        <v>37.2093023255814</v>
      </c>
      <c r="P60" s="3">
        <v>16</v>
      </c>
      <c r="Q60" s="3">
        <v>43</v>
      </c>
    </row>
    <row r="61" spans="1:17" ht="22.5">
      <c r="A61" s="130"/>
      <c r="B61" s="32" t="s">
        <v>10</v>
      </c>
      <c r="C61" s="4"/>
      <c r="D61" s="4"/>
      <c r="E61" s="12"/>
      <c r="F61" s="4">
        <v>0</v>
      </c>
      <c r="G61" s="4">
        <v>0</v>
      </c>
      <c r="H61" s="12"/>
      <c r="I61" s="4">
        <v>74</v>
      </c>
      <c r="J61" s="4">
        <v>299</v>
      </c>
      <c r="K61" s="12">
        <f t="shared" si="0"/>
        <v>24.74916387959866</v>
      </c>
      <c r="P61" s="3">
        <v>74</v>
      </c>
      <c r="Q61" s="3">
        <v>299</v>
      </c>
    </row>
    <row r="62" spans="1:11" ht="22.5">
      <c r="A62" s="130"/>
      <c r="B62" s="32" t="s">
        <v>11</v>
      </c>
      <c r="C62" s="4"/>
      <c r="D62" s="4"/>
      <c r="E62" s="12"/>
      <c r="F62" s="4">
        <v>0</v>
      </c>
      <c r="G62" s="4">
        <v>0</v>
      </c>
      <c r="H62" s="12"/>
      <c r="I62" s="4"/>
      <c r="J62" s="4"/>
      <c r="K62" s="12">
        <f t="shared" si="0"/>
      </c>
    </row>
    <row r="63" spans="1:17" ht="12.75" hidden="1">
      <c r="A63" s="130" t="s">
        <v>25</v>
      </c>
      <c r="B63" s="32" t="s">
        <v>3</v>
      </c>
      <c r="C63" s="4">
        <v>136</v>
      </c>
      <c r="D63" s="4">
        <v>271</v>
      </c>
      <c r="E63" s="12">
        <v>50.18</v>
      </c>
      <c r="F63" s="4">
        <v>136</v>
      </c>
      <c r="G63" s="4">
        <v>271</v>
      </c>
      <c r="H63" s="12">
        <f>F63/G63*100</f>
        <v>50.184501845018445</v>
      </c>
      <c r="I63" s="4">
        <v>158</v>
      </c>
      <c r="J63" s="4">
        <v>271</v>
      </c>
      <c r="K63" s="12">
        <f t="shared" si="0"/>
        <v>58.30258302583026</v>
      </c>
      <c r="P63" s="3">
        <v>158</v>
      </c>
      <c r="Q63" s="3">
        <v>271</v>
      </c>
    </row>
    <row r="64" spans="1:17" ht="12.75" hidden="1">
      <c r="A64" s="130"/>
      <c r="B64" s="36" t="s">
        <v>6</v>
      </c>
      <c r="C64" s="4">
        <v>98</v>
      </c>
      <c r="D64" s="4">
        <v>238</v>
      </c>
      <c r="E64" s="12">
        <v>41.18</v>
      </c>
      <c r="F64" s="4">
        <v>98</v>
      </c>
      <c r="G64" s="4">
        <v>229</v>
      </c>
      <c r="H64" s="12">
        <f>F64/G64*100</f>
        <v>42.79475982532751</v>
      </c>
      <c r="I64" s="4">
        <v>123</v>
      </c>
      <c r="J64" s="4">
        <v>229</v>
      </c>
      <c r="K64" s="12">
        <f t="shared" si="0"/>
        <v>53.7117903930131</v>
      </c>
      <c r="P64" s="3">
        <v>123</v>
      </c>
      <c r="Q64" s="3">
        <v>229</v>
      </c>
    </row>
    <row r="65" spans="1:11" ht="22.5" hidden="1">
      <c r="A65" s="130"/>
      <c r="B65" s="32" t="s">
        <v>10</v>
      </c>
      <c r="C65" s="4"/>
      <c r="D65" s="4"/>
      <c r="E65" s="12"/>
      <c r="F65" s="4">
        <v>0</v>
      </c>
      <c r="G65" s="4">
        <v>0</v>
      </c>
      <c r="H65" s="12"/>
      <c r="I65" s="4"/>
      <c r="J65" s="4"/>
      <c r="K65" s="12">
        <f t="shared" si="0"/>
      </c>
    </row>
    <row r="66" spans="1:11" ht="22.5" hidden="1">
      <c r="A66" s="130"/>
      <c r="B66" s="32" t="s">
        <v>11</v>
      </c>
      <c r="C66" s="4"/>
      <c r="D66" s="4"/>
      <c r="E66" s="12"/>
      <c r="F66" s="4">
        <v>0</v>
      </c>
      <c r="G66" s="4">
        <v>0</v>
      </c>
      <c r="H66" s="12"/>
      <c r="I66" s="4"/>
      <c r="J66" s="4"/>
      <c r="K66" s="12">
        <f t="shared" si="0"/>
      </c>
    </row>
    <row r="67" spans="1:11" ht="12.75" hidden="1">
      <c r="A67" s="130" t="s">
        <v>26</v>
      </c>
      <c r="B67" s="32" t="s">
        <v>3</v>
      </c>
      <c r="C67" s="4"/>
      <c r="D67" s="4"/>
      <c r="E67" s="12"/>
      <c r="F67" s="4"/>
      <c r="G67" s="4"/>
      <c r="H67" s="12"/>
      <c r="I67" s="4"/>
      <c r="J67" s="4"/>
      <c r="K67" s="12">
        <f t="shared" si="0"/>
      </c>
    </row>
    <row r="68" spans="1:17" ht="12.75" hidden="1">
      <c r="A68" s="130"/>
      <c r="B68" s="36" t="s">
        <v>6</v>
      </c>
      <c r="C68" s="4">
        <v>13</v>
      </c>
      <c r="D68" s="4">
        <v>69</v>
      </c>
      <c r="E68" s="12">
        <v>18.84</v>
      </c>
      <c r="F68" s="4">
        <v>13</v>
      </c>
      <c r="G68" s="4">
        <v>69</v>
      </c>
      <c r="H68" s="12">
        <f>F68/G68*100</f>
        <v>18.84057971014493</v>
      </c>
      <c r="I68" s="4">
        <v>28</v>
      </c>
      <c r="J68" s="4">
        <v>69</v>
      </c>
      <c r="K68" s="12">
        <f t="shared" si="0"/>
        <v>40.57971014492754</v>
      </c>
      <c r="P68" s="3">
        <v>28</v>
      </c>
      <c r="Q68" s="3">
        <v>69</v>
      </c>
    </row>
    <row r="69" spans="1:11" ht="22.5" hidden="1">
      <c r="A69" s="130"/>
      <c r="B69" s="32" t="s">
        <v>10</v>
      </c>
      <c r="C69" s="4"/>
      <c r="D69" s="4"/>
      <c r="E69" s="12"/>
      <c r="F69" s="4"/>
      <c r="G69" s="4"/>
      <c r="H69" s="12"/>
      <c r="I69" s="4"/>
      <c r="J69" s="4"/>
      <c r="K69" s="12">
        <f t="shared" si="0"/>
      </c>
    </row>
    <row r="70" spans="1:11" ht="22.5" hidden="1">
      <c r="A70" s="130"/>
      <c r="B70" s="32" t="s">
        <v>11</v>
      </c>
      <c r="C70" s="4"/>
      <c r="D70" s="4"/>
      <c r="E70" s="12"/>
      <c r="F70" s="4">
        <v>0</v>
      </c>
      <c r="G70" s="4">
        <v>0</v>
      </c>
      <c r="H70" s="12"/>
      <c r="I70" s="4"/>
      <c r="J70" s="4"/>
      <c r="K70" s="12">
        <f t="shared" si="0"/>
      </c>
    </row>
    <row r="71" spans="1:17" ht="12.75" hidden="1">
      <c r="A71" s="130" t="s">
        <v>27</v>
      </c>
      <c r="B71" s="32" t="s">
        <v>3</v>
      </c>
      <c r="C71" s="4">
        <v>245</v>
      </c>
      <c r="D71" s="4">
        <v>522</v>
      </c>
      <c r="E71" s="12">
        <v>46.93</v>
      </c>
      <c r="F71" s="4">
        <v>360</v>
      </c>
      <c r="G71" s="4">
        <v>520</v>
      </c>
      <c r="H71" s="12">
        <f>F71/G71*100</f>
        <v>69.23076923076923</v>
      </c>
      <c r="I71" s="4">
        <v>243</v>
      </c>
      <c r="J71" s="4">
        <v>520</v>
      </c>
      <c r="K71" s="12">
        <f t="shared" si="0"/>
        <v>46.73076923076923</v>
      </c>
      <c r="P71" s="3">
        <v>243</v>
      </c>
      <c r="Q71" s="3">
        <v>520</v>
      </c>
    </row>
    <row r="72" spans="1:11" ht="12.75" hidden="1">
      <c r="A72" s="130"/>
      <c r="B72" s="36" t="s">
        <v>6</v>
      </c>
      <c r="C72" s="4">
        <v>228</v>
      </c>
      <c r="D72" s="4">
        <v>326</v>
      </c>
      <c r="E72" s="12">
        <v>69.94</v>
      </c>
      <c r="F72" s="4">
        <v>0</v>
      </c>
      <c r="G72" s="4">
        <v>0</v>
      </c>
      <c r="H72" s="12"/>
      <c r="I72" s="4"/>
      <c r="J72" s="4"/>
      <c r="K72" s="12">
        <f aca="true" t="shared" si="2" ref="K72:K118">IF(I72*J72&gt;0,I72/J72*100,"")</f>
      </c>
    </row>
    <row r="73" spans="1:17" ht="22.5" hidden="1">
      <c r="A73" s="130"/>
      <c r="B73" s="32" t="s">
        <v>10</v>
      </c>
      <c r="C73" s="4"/>
      <c r="D73" s="4"/>
      <c r="E73" s="12"/>
      <c r="F73" s="4">
        <v>0</v>
      </c>
      <c r="G73" s="4">
        <v>0</v>
      </c>
      <c r="H73" s="12"/>
      <c r="I73" s="4"/>
      <c r="J73" s="4">
        <v>0</v>
      </c>
      <c r="K73" s="12">
        <f t="shared" si="2"/>
      </c>
      <c r="Q73" s="3">
        <v>0</v>
      </c>
    </row>
    <row r="74" spans="1:17" ht="22.5" hidden="1">
      <c r="A74" s="130"/>
      <c r="B74" s="32" t="s">
        <v>11</v>
      </c>
      <c r="C74" s="4"/>
      <c r="D74" s="4"/>
      <c r="E74" s="12"/>
      <c r="F74" s="4">
        <v>230</v>
      </c>
      <c r="G74" s="4">
        <v>325</v>
      </c>
      <c r="H74" s="12">
        <f>F74/G74*100</f>
        <v>70.76923076923077</v>
      </c>
      <c r="I74" s="4">
        <v>200</v>
      </c>
      <c r="J74" s="4">
        <v>324</v>
      </c>
      <c r="K74" s="12">
        <f t="shared" si="2"/>
        <v>61.72839506172839</v>
      </c>
      <c r="P74" s="3">
        <v>200</v>
      </c>
      <c r="Q74" s="3">
        <v>324</v>
      </c>
    </row>
    <row r="75" spans="1:11" ht="12.75" hidden="1">
      <c r="A75" s="130" t="s">
        <v>28</v>
      </c>
      <c r="B75" s="32" t="s">
        <v>3</v>
      </c>
      <c r="C75" s="4"/>
      <c r="D75" s="4"/>
      <c r="E75" s="12"/>
      <c r="F75" s="4">
        <v>0</v>
      </c>
      <c r="G75" s="4">
        <v>0</v>
      </c>
      <c r="H75" s="12"/>
      <c r="I75" s="4"/>
      <c r="J75" s="4"/>
      <c r="K75" s="12">
        <f t="shared" si="2"/>
      </c>
    </row>
    <row r="76" spans="1:17" ht="12.75" hidden="1">
      <c r="A76" s="130"/>
      <c r="B76" s="36" t="s">
        <v>6</v>
      </c>
      <c r="C76" s="4">
        <v>130</v>
      </c>
      <c r="D76" s="4">
        <v>158</v>
      </c>
      <c r="E76" s="12">
        <v>82.28</v>
      </c>
      <c r="F76" s="4">
        <v>130</v>
      </c>
      <c r="G76" s="4">
        <v>132</v>
      </c>
      <c r="H76" s="12">
        <f>F76/G76*100</f>
        <v>98.48484848484848</v>
      </c>
      <c r="I76" s="4">
        <v>125</v>
      </c>
      <c r="J76" s="4">
        <v>135</v>
      </c>
      <c r="K76" s="12">
        <f t="shared" si="2"/>
        <v>92.5925925925926</v>
      </c>
      <c r="P76" s="3">
        <v>125</v>
      </c>
      <c r="Q76" s="3">
        <v>135</v>
      </c>
    </row>
    <row r="77" spans="1:11" ht="22.5" hidden="1">
      <c r="A77" s="130"/>
      <c r="B77" s="32" t="s">
        <v>10</v>
      </c>
      <c r="C77" s="4"/>
      <c r="D77" s="4"/>
      <c r="E77" s="12"/>
      <c r="F77" s="4">
        <v>0</v>
      </c>
      <c r="G77" s="4">
        <v>0</v>
      </c>
      <c r="H77" s="12"/>
      <c r="I77" s="4"/>
      <c r="J77" s="4"/>
      <c r="K77" s="12">
        <f t="shared" si="2"/>
      </c>
    </row>
    <row r="78" spans="1:11" ht="22.5" hidden="1">
      <c r="A78" s="130"/>
      <c r="B78" s="32" t="s">
        <v>11</v>
      </c>
      <c r="C78" s="4"/>
      <c r="D78" s="4"/>
      <c r="E78" s="12"/>
      <c r="F78" s="4">
        <v>0</v>
      </c>
      <c r="G78" s="4">
        <v>0</v>
      </c>
      <c r="H78" s="12"/>
      <c r="I78" s="4"/>
      <c r="J78" s="4"/>
      <c r="K78" s="12">
        <f t="shared" si="2"/>
      </c>
    </row>
    <row r="79" spans="1:17" ht="12.75" hidden="1">
      <c r="A79" s="130" t="s">
        <v>29</v>
      </c>
      <c r="B79" s="32" t="s">
        <v>3</v>
      </c>
      <c r="C79" s="4">
        <v>68</v>
      </c>
      <c r="D79" s="4">
        <v>106</v>
      </c>
      <c r="E79" s="12">
        <v>64.15</v>
      </c>
      <c r="F79" s="4"/>
      <c r="G79" s="4"/>
      <c r="H79" s="12"/>
      <c r="I79" s="4">
        <v>9</v>
      </c>
      <c r="J79" s="4">
        <v>15</v>
      </c>
      <c r="K79" s="12">
        <f t="shared" si="2"/>
        <v>60</v>
      </c>
      <c r="P79" s="3">
        <v>9</v>
      </c>
      <c r="Q79" s="3">
        <v>15</v>
      </c>
    </row>
    <row r="80" spans="1:17" ht="12.75" hidden="1">
      <c r="A80" s="130"/>
      <c r="B80" s="36" t="s">
        <v>6</v>
      </c>
      <c r="C80" s="4">
        <v>120</v>
      </c>
      <c r="D80" s="4">
        <v>206</v>
      </c>
      <c r="E80" s="12">
        <v>58.25</v>
      </c>
      <c r="F80" s="4"/>
      <c r="G80" s="4"/>
      <c r="H80" s="12"/>
      <c r="I80" s="4">
        <v>139</v>
      </c>
      <c r="J80" s="4">
        <v>224</v>
      </c>
      <c r="K80" s="12">
        <f t="shared" si="2"/>
        <v>62.05357142857143</v>
      </c>
      <c r="P80" s="3">
        <v>139</v>
      </c>
      <c r="Q80" s="3">
        <v>224</v>
      </c>
    </row>
    <row r="81" spans="1:11" ht="22.5" hidden="1">
      <c r="A81" s="130"/>
      <c r="B81" s="32" t="s">
        <v>10</v>
      </c>
      <c r="C81" s="4"/>
      <c r="D81" s="4"/>
      <c r="E81" s="12"/>
      <c r="F81" s="4"/>
      <c r="G81" s="4"/>
      <c r="H81" s="12"/>
      <c r="I81" s="4"/>
      <c r="J81" s="4"/>
      <c r="K81" s="12">
        <f t="shared" si="2"/>
      </c>
    </row>
    <row r="82" spans="1:17" ht="22.5" hidden="1">
      <c r="A82" s="130"/>
      <c r="B82" s="32" t="s">
        <v>11</v>
      </c>
      <c r="C82" s="4"/>
      <c r="D82" s="4"/>
      <c r="E82" s="12"/>
      <c r="F82" s="4"/>
      <c r="G82" s="4"/>
      <c r="H82" s="12"/>
      <c r="I82" s="4"/>
      <c r="J82" s="4">
        <v>0</v>
      </c>
      <c r="K82" s="12">
        <f t="shared" si="2"/>
      </c>
      <c r="Q82" s="3">
        <v>0</v>
      </c>
    </row>
    <row r="83" spans="1:11" ht="12.75" hidden="1">
      <c r="A83" s="130" t="s">
        <v>30</v>
      </c>
      <c r="B83" s="32" t="s">
        <v>3</v>
      </c>
      <c r="C83" s="4"/>
      <c r="D83" s="4"/>
      <c r="E83" s="12"/>
      <c r="F83" s="4"/>
      <c r="G83" s="4"/>
      <c r="H83" s="12"/>
      <c r="I83" s="4"/>
      <c r="J83" s="4"/>
      <c r="K83" s="12">
        <f t="shared" si="2"/>
      </c>
    </row>
    <row r="84" spans="1:11" ht="12.75" hidden="1">
      <c r="A84" s="130"/>
      <c r="B84" s="36" t="s">
        <v>6</v>
      </c>
      <c r="C84" s="4"/>
      <c r="D84" s="4"/>
      <c r="E84" s="12"/>
      <c r="F84" s="4"/>
      <c r="G84" s="4"/>
      <c r="H84" s="12"/>
      <c r="I84" s="4"/>
      <c r="J84" s="4"/>
      <c r="K84" s="12">
        <f t="shared" si="2"/>
      </c>
    </row>
    <row r="85" spans="1:17" ht="22.5" hidden="1">
      <c r="A85" s="130"/>
      <c r="B85" s="32" t="s">
        <v>10</v>
      </c>
      <c r="C85" s="4">
        <v>117</v>
      </c>
      <c r="D85" s="4">
        <v>259</v>
      </c>
      <c r="E85" s="12">
        <v>45.17</v>
      </c>
      <c r="F85" s="4">
        <v>186</v>
      </c>
      <c r="G85" s="4">
        <v>287</v>
      </c>
      <c r="H85" s="12">
        <f>F85/G85*100</f>
        <v>64.80836236933798</v>
      </c>
      <c r="I85" s="4">
        <v>130</v>
      </c>
      <c r="J85" s="4">
        <v>284</v>
      </c>
      <c r="K85" s="12">
        <f t="shared" si="2"/>
        <v>45.774647887323944</v>
      </c>
      <c r="P85" s="3">
        <v>130</v>
      </c>
      <c r="Q85" s="3">
        <v>284</v>
      </c>
    </row>
    <row r="86" spans="1:17" ht="22.5" hidden="1">
      <c r="A86" s="130"/>
      <c r="B86" s="32" t="s">
        <v>11</v>
      </c>
      <c r="C86" s="4">
        <v>177</v>
      </c>
      <c r="D86" s="4">
        <v>245</v>
      </c>
      <c r="E86" s="12">
        <v>72.24</v>
      </c>
      <c r="F86" s="4">
        <v>225</v>
      </c>
      <c r="G86" s="4">
        <v>301</v>
      </c>
      <c r="H86" s="12">
        <f>F86/G86*100</f>
        <v>74.75083056478405</v>
      </c>
      <c r="I86" s="4">
        <v>215</v>
      </c>
      <c r="J86" s="4">
        <v>300</v>
      </c>
      <c r="K86" s="12">
        <f t="shared" si="2"/>
        <v>71.66666666666667</v>
      </c>
      <c r="P86" s="3">
        <v>215</v>
      </c>
      <c r="Q86" s="3">
        <v>300</v>
      </c>
    </row>
    <row r="87" spans="1:11" ht="12.75" hidden="1">
      <c r="A87" s="130" t="s">
        <v>31</v>
      </c>
      <c r="B87" s="32" t="s">
        <v>3</v>
      </c>
      <c r="C87" s="4"/>
      <c r="D87" s="4"/>
      <c r="E87" s="12"/>
      <c r="F87" s="4"/>
      <c r="G87" s="4"/>
      <c r="H87" s="12"/>
      <c r="I87" s="4"/>
      <c r="J87" s="4"/>
      <c r="K87" s="12">
        <f t="shared" si="2"/>
      </c>
    </row>
    <row r="88" spans="1:17" ht="12.75" hidden="1">
      <c r="A88" s="130"/>
      <c r="B88" s="36" t="s">
        <v>6</v>
      </c>
      <c r="C88" s="4">
        <v>261</v>
      </c>
      <c r="D88" s="4">
        <v>300</v>
      </c>
      <c r="E88" s="12">
        <v>87</v>
      </c>
      <c r="F88" s="4">
        <v>261</v>
      </c>
      <c r="G88" s="4">
        <v>299</v>
      </c>
      <c r="H88" s="12">
        <f>F88/G88*100</f>
        <v>87.29096989966555</v>
      </c>
      <c r="I88" s="4">
        <v>255</v>
      </c>
      <c r="J88" s="4">
        <v>299</v>
      </c>
      <c r="K88" s="12">
        <f t="shared" si="2"/>
        <v>85.28428093645485</v>
      </c>
      <c r="P88" s="3">
        <v>255</v>
      </c>
      <c r="Q88" s="3">
        <v>299</v>
      </c>
    </row>
    <row r="89" spans="1:11" ht="22.5" hidden="1">
      <c r="A89" s="130"/>
      <c r="B89" s="32" t="s">
        <v>10</v>
      </c>
      <c r="C89" s="4"/>
      <c r="D89" s="4"/>
      <c r="E89" s="12"/>
      <c r="F89" s="4"/>
      <c r="G89" s="4"/>
      <c r="H89" s="12"/>
      <c r="I89" s="4"/>
      <c r="J89" s="4"/>
      <c r="K89" s="12">
        <f t="shared" si="2"/>
      </c>
    </row>
    <row r="90" spans="1:11" ht="22.5" hidden="1">
      <c r="A90" s="130"/>
      <c r="B90" s="32" t="s">
        <v>11</v>
      </c>
      <c r="C90" s="4"/>
      <c r="D90" s="4"/>
      <c r="E90" s="12"/>
      <c r="F90" s="4"/>
      <c r="G90" s="4"/>
      <c r="H90" s="12"/>
      <c r="I90" s="4"/>
      <c r="J90" s="4"/>
      <c r="K90" s="12">
        <f t="shared" si="2"/>
      </c>
    </row>
    <row r="91" spans="1:17" ht="12.75" hidden="1">
      <c r="A91" s="130" t="s">
        <v>32</v>
      </c>
      <c r="B91" s="32" t="s">
        <v>3</v>
      </c>
      <c r="C91" s="4">
        <v>20</v>
      </c>
      <c r="D91" s="4">
        <v>117</v>
      </c>
      <c r="E91" s="12">
        <v>17.09</v>
      </c>
      <c r="F91" s="4">
        <v>20</v>
      </c>
      <c r="G91" s="4">
        <v>117</v>
      </c>
      <c r="H91" s="12">
        <f>F91/G91*100</f>
        <v>17.094017094017094</v>
      </c>
      <c r="I91" s="4">
        <v>21</v>
      </c>
      <c r="J91" s="4">
        <v>114</v>
      </c>
      <c r="K91" s="12">
        <f t="shared" si="2"/>
        <v>18.421052631578945</v>
      </c>
      <c r="P91" s="3">
        <v>21</v>
      </c>
      <c r="Q91" s="3">
        <v>114</v>
      </c>
    </row>
    <row r="92" spans="1:17" ht="12.75" hidden="1">
      <c r="A92" s="130"/>
      <c r="B92" s="36" t="s">
        <v>6</v>
      </c>
      <c r="C92" s="4">
        <v>55</v>
      </c>
      <c r="D92" s="4">
        <v>133</v>
      </c>
      <c r="E92" s="12">
        <v>41.35</v>
      </c>
      <c r="F92" s="4">
        <v>55</v>
      </c>
      <c r="G92" s="4">
        <v>133</v>
      </c>
      <c r="H92" s="12">
        <f>F92/G92*100</f>
        <v>41.35338345864661</v>
      </c>
      <c r="I92" s="4">
        <v>45</v>
      </c>
      <c r="J92" s="4">
        <v>103</v>
      </c>
      <c r="K92" s="12">
        <f t="shared" si="2"/>
        <v>43.689320388349515</v>
      </c>
      <c r="P92" s="3">
        <v>45</v>
      </c>
      <c r="Q92" s="3">
        <v>103</v>
      </c>
    </row>
    <row r="93" spans="1:17" ht="22.5" hidden="1">
      <c r="A93" s="130"/>
      <c r="B93" s="32" t="s">
        <v>10</v>
      </c>
      <c r="C93" s="4">
        <v>61</v>
      </c>
      <c r="D93" s="4">
        <v>185</v>
      </c>
      <c r="E93" s="12">
        <v>32.97</v>
      </c>
      <c r="F93" s="4">
        <v>61</v>
      </c>
      <c r="G93" s="4">
        <v>185</v>
      </c>
      <c r="H93" s="12">
        <f>F93/G93*100</f>
        <v>32.972972972972975</v>
      </c>
      <c r="I93" s="4">
        <v>69</v>
      </c>
      <c r="J93" s="4">
        <v>194</v>
      </c>
      <c r="K93" s="12">
        <f t="shared" si="2"/>
        <v>35.56701030927835</v>
      </c>
      <c r="P93" s="3">
        <v>69</v>
      </c>
      <c r="Q93" s="3">
        <v>194</v>
      </c>
    </row>
    <row r="94" spans="1:17" ht="22.5" hidden="1">
      <c r="A94" s="130"/>
      <c r="B94" s="32" t="s">
        <v>11</v>
      </c>
      <c r="C94" s="4">
        <v>86</v>
      </c>
      <c r="D94" s="4">
        <v>183</v>
      </c>
      <c r="E94" s="12">
        <v>46.99</v>
      </c>
      <c r="F94" s="4">
        <v>86</v>
      </c>
      <c r="G94" s="4">
        <v>183</v>
      </c>
      <c r="H94" s="12">
        <f>F94/G94*100</f>
        <v>46.994535519125684</v>
      </c>
      <c r="I94" s="4">
        <v>109</v>
      </c>
      <c r="J94" s="4">
        <v>159</v>
      </c>
      <c r="K94" s="12">
        <f t="shared" si="2"/>
        <v>68.55345911949685</v>
      </c>
      <c r="P94" s="3">
        <v>109</v>
      </c>
      <c r="Q94" s="3">
        <v>159</v>
      </c>
    </row>
    <row r="95" spans="1:17" ht="12.75" hidden="1">
      <c r="A95" s="130" t="s">
        <v>33</v>
      </c>
      <c r="B95" s="32" t="s">
        <v>3</v>
      </c>
      <c r="C95" s="4">
        <v>62</v>
      </c>
      <c r="D95" s="4">
        <v>70</v>
      </c>
      <c r="E95" s="12">
        <v>88.57</v>
      </c>
      <c r="F95" s="4"/>
      <c r="G95" s="4"/>
      <c r="H95" s="12"/>
      <c r="I95" s="4">
        <v>64</v>
      </c>
      <c r="J95" s="4">
        <v>63</v>
      </c>
      <c r="K95" s="12">
        <f t="shared" si="2"/>
        <v>101.58730158730158</v>
      </c>
      <c r="P95" s="3">
        <v>64</v>
      </c>
      <c r="Q95" s="3">
        <v>63</v>
      </c>
    </row>
    <row r="96" spans="1:17" ht="12.75" hidden="1">
      <c r="A96" s="130"/>
      <c r="B96" s="36" t="s">
        <v>6</v>
      </c>
      <c r="C96" s="4">
        <v>354</v>
      </c>
      <c r="D96" s="4">
        <v>547</v>
      </c>
      <c r="E96" s="12">
        <v>64.72</v>
      </c>
      <c r="F96" s="4">
        <v>500</v>
      </c>
      <c r="G96" s="4">
        <v>615</v>
      </c>
      <c r="H96" s="12">
        <f>F96/G96*100</f>
        <v>81.30081300813008</v>
      </c>
      <c r="I96" s="4">
        <v>357</v>
      </c>
      <c r="J96" s="4">
        <v>511</v>
      </c>
      <c r="K96" s="12">
        <f t="shared" si="2"/>
        <v>69.86301369863014</v>
      </c>
      <c r="P96" s="3">
        <v>357</v>
      </c>
      <c r="Q96" s="3">
        <v>511</v>
      </c>
    </row>
    <row r="97" spans="1:17" ht="22.5" hidden="1">
      <c r="A97" s="130"/>
      <c r="B97" s="32" t="s">
        <v>10</v>
      </c>
      <c r="C97" s="4"/>
      <c r="D97" s="4"/>
      <c r="E97" s="12"/>
      <c r="F97" s="4">
        <v>0</v>
      </c>
      <c r="G97" s="4">
        <v>0</v>
      </c>
      <c r="H97" s="12"/>
      <c r="I97" s="4"/>
      <c r="J97" s="4">
        <v>0</v>
      </c>
      <c r="K97" s="12">
        <f t="shared" si="2"/>
      </c>
      <c r="Q97" s="3">
        <v>0</v>
      </c>
    </row>
    <row r="98" spans="1:17" ht="22.5" hidden="1">
      <c r="A98" s="130"/>
      <c r="B98" s="32" t="s">
        <v>11</v>
      </c>
      <c r="C98" s="4"/>
      <c r="D98" s="4"/>
      <c r="E98" s="12"/>
      <c r="F98" s="4">
        <v>0</v>
      </c>
      <c r="G98" s="4">
        <v>0</v>
      </c>
      <c r="H98" s="12"/>
      <c r="I98" s="4"/>
      <c r="J98" s="4">
        <v>0</v>
      </c>
      <c r="K98" s="12">
        <f t="shared" si="2"/>
      </c>
      <c r="Q98" s="3">
        <v>0</v>
      </c>
    </row>
    <row r="99" spans="1:11" ht="12.75" hidden="1">
      <c r="A99" s="130" t="s">
        <v>34</v>
      </c>
      <c r="B99" s="32" t="s">
        <v>3</v>
      </c>
      <c r="C99" s="4"/>
      <c r="D99" s="4"/>
      <c r="E99" s="12"/>
      <c r="F99" s="4"/>
      <c r="G99" s="4"/>
      <c r="H99" s="12"/>
      <c r="I99" s="4"/>
      <c r="J99" s="4"/>
      <c r="K99" s="12">
        <f t="shared" si="2"/>
      </c>
    </row>
    <row r="100" spans="1:17" ht="12.75" hidden="1">
      <c r="A100" s="130"/>
      <c r="B100" s="36" t="s">
        <v>6</v>
      </c>
      <c r="C100" s="4">
        <v>177</v>
      </c>
      <c r="D100" s="4">
        <v>495</v>
      </c>
      <c r="E100" s="12">
        <v>35.76</v>
      </c>
      <c r="F100" s="4">
        <v>177</v>
      </c>
      <c r="G100" s="4">
        <v>504</v>
      </c>
      <c r="H100" s="12">
        <f>F100/G100*100</f>
        <v>35.11904761904761</v>
      </c>
      <c r="I100" s="4">
        <v>199</v>
      </c>
      <c r="J100" s="4">
        <v>504</v>
      </c>
      <c r="K100" s="12">
        <f t="shared" si="2"/>
        <v>39.48412698412698</v>
      </c>
      <c r="P100" s="3">
        <v>199</v>
      </c>
      <c r="Q100" s="3">
        <v>504</v>
      </c>
    </row>
    <row r="101" spans="1:11" ht="22.5" hidden="1">
      <c r="A101" s="130"/>
      <c r="B101" s="32" t="s">
        <v>10</v>
      </c>
      <c r="C101" s="4"/>
      <c r="D101" s="4"/>
      <c r="E101" s="12"/>
      <c r="F101" s="4"/>
      <c r="G101" s="4"/>
      <c r="H101" s="12"/>
      <c r="I101" s="4"/>
      <c r="J101" s="4"/>
      <c r="K101" s="12">
        <f t="shared" si="2"/>
      </c>
    </row>
    <row r="102" spans="1:11" ht="22.5" hidden="1">
      <c r="A102" s="130"/>
      <c r="B102" s="32" t="s">
        <v>11</v>
      </c>
      <c r="C102" s="4"/>
      <c r="D102" s="4"/>
      <c r="E102" s="12"/>
      <c r="F102" s="4">
        <v>0</v>
      </c>
      <c r="G102" s="4">
        <v>0</v>
      </c>
      <c r="H102" s="12"/>
      <c r="I102" s="4"/>
      <c r="J102" s="4"/>
      <c r="K102" s="12">
        <f t="shared" si="2"/>
      </c>
    </row>
    <row r="103" spans="1:17" ht="12.75" hidden="1">
      <c r="A103" s="130" t="s">
        <v>35</v>
      </c>
      <c r="B103" s="32" t="s">
        <v>3</v>
      </c>
      <c r="C103" s="4">
        <v>45</v>
      </c>
      <c r="D103" s="4">
        <v>63</v>
      </c>
      <c r="E103" s="12">
        <v>71.43</v>
      </c>
      <c r="F103" s="4">
        <v>50</v>
      </c>
      <c r="G103" s="4">
        <v>83</v>
      </c>
      <c r="H103" s="12">
        <f>F103/G103*100</f>
        <v>60.24096385542169</v>
      </c>
      <c r="I103" s="4">
        <v>59</v>
      </c>
      <c r="J103" s="4">
        <v>83</v>
      </c>
      <c r="K103" s="12">
        <f t="shared" si="2"/>
        <v>71.08433734939759</v>
      </c>
      <c r="P103" s="3">
        <v>59</v>
      </c>
      <c r="Q103" s="3">
        <v>83</v>
      </c>
    </row>
    <row r="104" spans="1:17" ht="12.75" hidden="1">
      <c r="A104" s="130"/>
      <c r="B104" s="36" t="s">
        <v>6</v>
      </c>
      <c r="C104" s="4">
        <v>58</v>
      </c>
      <c r="D104" s="4">
        <v>102</v>
      </c>
      <c r="E104" s="12">
        <v>56.86</v>
      </c>
      <c r="F104" s="4">
        <v>60</v>
      </c>
      <c r="G104" s="4">
        <v>72</v>
      </c>
      <c r="H104" s="12">
        <f>F104/G104*100</f>
        <v>83.33333333333334</v>
      </c>
      <c r="I104" s="4">
        <v>44</v>
      </c>
      <c r="J104" s="4">
        <v>72</v>
      </c>
      <c r="K104" s="12">
        <f t="shared" si="2"/>
        <v>61.111111111111114</v>
      </c>
      <c r="P104" s="3">
        <v>44</v>
      </c>
      <c r="Q104" s="3">
        <v>72</v>
      </c>
    </row>
    <row r="105" spans="1:11" ht="22.5" hidden="1">
      <c r="A105" s="130"/>
      <c r="B105" s="32" t="s">
        <v>10</v>
      </c>
      <c r="C105" s="4"/>
      <c r="D105" s="4"/>
      <c r="E105" s="12"/>
      <c r="F105" s="4">
        <v>0</v>
      </c>
      <c r="G105" s="4">
        <v>0</v>
      </c>
      <c r="H105" s="12"/>
      <c r="I105" s="4"/>
      <c r="J105" s="4"/>
      <c r="K105" s="12">
        <f t="shared" si="2"/>
      </c>
    </row>
    <row r="106" spans="1:17" ht="22.5" hidden="1">
      <c r="A106" s="130"/>
      <c r="B106" s="32" t="s">
        <v>11</v>
      </c>
      <c r="C106" s="4"/>
      <c r="D106" s="4"/>
      <c r="E106" s="12"/>
      <c r="F106" s="4">
        <v>0</v>
      </c>
      <c r="G106" s="4">
        <v>0</v>
      </c>
      <c r="H106" s="12"/>
      <c r="I106" s="4"/>
      <c r="J106" s="4">
        <v>0</v>
      </c>
      <c r="K106" s="12">
        <f t="shared" si="2"/>
      </c>
      <c r="Q106" s="3">
        <v>0</v>
      </c>
    </row>
    <row r="107" spans="1:11" ht="12.75" hidden="1">
      <c r="A107" s="130" t="s">
        <v>36</v>
      </c>
      <c r="B107" s="32" t="s">
        <v>3</v>
      </c>
      <c r="C107" s="4"/>
      <c r="D107" s="4"/>
      <c r="E107" s="12"/>
      <c r="F107" s="4"/>
      <c r="G107" s="4"/>
      <c r="H107" s="12"/>
      <c r="I107" s="4"/>
      <c r="J107" s="4"/>
      <c r="K107" s="12">
        <f t="shared" si="2"/>
      </c>
    </row>
    <row r="108" spans="1:11" ht="12.75" hidden="1">
      <c r="A108" s="130"/>
      <c r="B108" s="36" t="s">
        <v>6</v>
      </c>
      <c r="C108" s="4">
        <v>68</v>
      </c>
      <c r="D108" s="4">
        <v>111</v>
      </c>
      <c r="E108" s="12">
        <v>61.26</v>
      </c>
      <c r="F108" s="4">
        <v>70</v>
      </c>
      <c r="G108" s="4">
        <v>100</v>
      </c>
      <c r="H108" s="12">
        <f>F108/G108*100</f>
        <v>70</v>
      </c>
      <c r="I108" s="4"/>
      <c r="J108" s="4"/>
      <c r="K108" s="12">
        <f t="shared" si="2"/>
      </c>
    </row>
    <row r="109" spans="1:11" ht="22.5" hidden="1">
      <c r="A109" s="130"/>
      <c r="B109" s="32" t="s">
        <v>10</v>
      </c>
      <c r="C109" s="4"/>
      <c r="D109" s="4"/>
      <c r="E109" s="12"/>
      <c r="F109" s="4"/>
      <c r="G109" s="4"/>
      <c r="H109" s="12"/>
      <c r="I109" s="4"/>
      <c r="J109" s="4"/>
      <c r="K109" s="12">
        <f t="shared" si="2"/>
      </c>
    </row>
    <row r="110" spans="1:11" ht="22.5" hidden="1">
      <c r="A110" s="130"/>
      <c r="B110" s="32" t="s">
        <v>11</v>
      </c>
      <c r="C110" s="4"/>
      <c r="D110" s="4"/>
      <c r="E110" s="12"/>
      <c r="F110" s="4"/>
      <c r="G110" s="4"/>
      <c r="H110" s="12"/>
      <c r="I110" s="4"/>
      <c r="J110" s="4"/>
      <c r="K110" s="12">
        <f t="shared" si="2"/>
      </c>
    </row>
    <row r="111" spans="1:17" ht="12.75" hidden="1">
      <c r="A111" s="130" t="s">
        <v>106</v>
      </c>
      <c r="B111" s="32" t="s">
        <v>3</v>
      </c>
      <c r="C111" s="4">
        <v>209</v>
      </c>
      <c r="D111" s="4">
        <v>445</v>
      </c>
      <c r="E111" s="12">
        <v>46.97</v>
      </c>
      <c r="F111" s="4">
        <v>510</v>
      </c>
      <c r="G111" s="4">
        <v>580</v>
      </c>
      <c r="H111" s="12">
        <f>F111/G111*100</f>
        <v>87.93103448275862</v>
      </c>
      <c r="I111" s="4">
        <v>290</v>
      </c>
      <c r="J111" s="4">
        <v>504</v>
      </c>
      <c r="K111" s="12">
        <f t="shared" si="2"/>
        <v>57.53968253968254</v>
      </c>
      <c r="P111" s="3">
        <v>290</v>
      </c>
      <c r="Q111" s="3">
        <v>504</v>
      </c>
    </row>
    <row r="112" spans="1:11" ht="12.75" hidden="1">
      <c r="A112" s="130"/>
      <c r="B112" s="36" t="s">
        <v>6</v>
      </c>
      <c r="C112" s="4"/>
      <c r="D112" s="4"/>
      <c r="E112" s="12"/>
      <c r="F112" s="4">
        <v>0</v>
      </c>
      <c r="G112" s="4">
        <v>0</v>
      </c>
      <c r="H112" s="12"/>
      <c r="I112" s="4"/>
      <c r="J112" s="4"/>
      <c r="K112" s="12">
        <f t="shared" si="2"/>
      </c>
    </row>
    <row r="113" spans="1:17" ht="22.5" hidden="1">
      <c r="A113" s="130"/>
      <c r="B113" s="32" t="s">
        <v>10</v>
      </c>
      <c r="C113" s="4"/>
      <c r="D113" s="4"/>
      <c r="E113" s="12"/>
      <c r="F113" s="4">
        <v>54</v>
      </c>
      <c r="G113" s="4">
        <v>410</v>
      </c>
      <c r="H113" s="12">
        <f aca="true" t="shared" si="3" ref="H113:H118">F113/G113*100</f>
        <v>13.170731707317074</v>
      </c>
      <c r="I113" s="4">
        <v>48</v>
      </c>
      <c r="J113" s="4">
        <v>60</v>
      </c>
      <c r="K113" s="12">
        <f t="shared" si="2"/>
        <v>80</v>
      </c>
      <c r="P113" s="3">
        <v>48</v>
      </c>
      <c r="Q113" s="3">
        <v>60</v>
      </c>
    </row>
    <row r="114" spans="1:11" ht="22.5" hidden="1">
      <c r="A114" s="130"/>
      <c r="B114" s="32" t="s">
        <v>11</v>
      </c>
      <c r="C114" s="4"/>
      <c r="D114" s="4"/>
      <c r="E114" s="12"/>
      <c r="F114" s="4">
        <v>0</v>
      </c>
      <c r="G114" s="4">
        <v>52</v>
      </c>
      <c r="H114" s="12">
        <f t="shared" si="3"/>
        <v>0</v>
      </c>
      <c r="I114" s="4"/>
      <c r="J114" s="4"/>
      <c r="K114" s="12">
        <f t="shared" si="2"/>
      </c>
    </row>
    <row r="115" spans="1:18" ht="15" customHeight="1">
      <c r="A115" s="131" t="s">
        <v>93</v>
      </c>
      <c r="B115" s="32" t="s">
        <v>3</v>
      </c>
      <c r="C115" s="4">
        <v>1370</v>
      </c>
      <c r="D115" s="4">
        <v>3048</v>
      </c>
      <c r="E115" s="12">
        <v>44.94750656167979</v>
      </c>
      <c r="F115" s="4">
        <f>F7+F11+F15+F19+F23+F31+F35+F39+F43+F47+F51+F55+F59+F63+F67+F71+F75+F79+F83+F87+F91+F95+F99+F103+F107+F111</f>
        <v>1602</v>
      </c>
      <c r="G115" s="4">
        <f>G7+G11+G15+G19+G23+G31+G35+G39+G43+G47+G51+G55+G59+G63+G67+G71+G75+G79+G83+G87+G91+G95+G99+G103+G107+G111</f>
        <v>2981</v>
      </c>
      <c r="H115" s="12">
        <f t="shared" si="3"/>
        <v>53.74035558537403</v>
      </c>
      <c r="I115" s="14">
        <f aca="true" t="shared" si="4" ref="I115:J118">I7+I11+I15+I19+I23+I27+I31+I35+I39+I43+I47+I51+I55+I59+I63+I67+I71+I75+I79+I83+I87+I91+I95+I99+I103+I107+I111</f>
        <v>1187</v>
      </c>
      <c r="J115" s="14">
        <f t="shared" si="4"/>
        <v>2351</v>
      </c>
      <c r="K115" s="12">
        <f t="shared" si="2"/>
        <v>50.48915355168013</v>
      </c>
      <c r="P115" s="14">
        <f aca="true" t="shared" si="5" ref="P115:Q118">P7+P11+P15+P19+P23+P27+P31+P35+P39+P43+P47+P51+P55+P59+P63+P67+P71+P75+P79+P83+P87+P91+P95+P99+P103+P107+P111</f>
        <v>1187</v>
      </c>
      <c r="Q115" s="14">
        <f t="shared" si="5"/>
        <v>2351</v>
      </c>
      <c r="R115" s="12">
        <f>IF(P115*Q115&gt;0,P115/Q115*100,"")</f>
        <v>50.48915355168013</v>
      </c>
    </row>
    <row r="116" spans="1:18" ht="15">
      <c r="A116" s="131"/>
      <c r="B116" s="36" t="s">
        <v>6</v>
      </c>
      <c r="C116" s="4">
        <v>3380</v>
      </c>
      <c r="D116" s="4">
        <v>6052</v>
      </c>
      <c r="E116" s="12">
        <v>55.849306014540645</v>
      </c>
      <c r="F116" s="4">
        <f>F8+F12+F16+F36+F40+F44+F48+F52+F56+F60+F64+F68+F72+F76+F88+F92+F96+F100+F104+F108+F112</f>
        <v>2952</v>
      </c>
      <c r="G116" s="4">
        <f>G8+G12+G16+G36+G40+G44+G48+G52+G56+G60+G64+G68+G72+G76+G88+G92+G96+G100+G104+G108+G112</f>
        <v>4678</v>
      </c>
      <c r="H116" s="12">
        <f t="shared" si="3"/>
        <v>63.103890551517736</v>
      </c>
      <c r="I116" s="14">
        <f t="shared" si="4"/>
        <v>2664</v>
      </c>
      <c r="J116" s="14">
        <f t="shared" si="4"/>
        <v>4682</v>
      </c>
      <c r="K116" s="12">
        <f t="shared" si="2"/>
        <v>56.89876121315677</v>
      </c>
      <c r="P116" s="14">
        <f t="shared" si="5"/>
        <v>2664</v>
      </c>
      <c r="Q116" s="14">
        <f t="shared" si="5"/>
        <v>4682</v>
      </c>
      <c r="R116" s="12">
        <f>IF(P116*Q116&gt;0,P116/Q116*100,"")</f>
        <v>56.89876121315677</v>
      </c>
    </row>
    <row r="117" spans="1:18" ht="22.5">
      <c r="A117" s="131"/>
      <c r="B117" s="32" t="s">
        <v>10</v>
      </c>
      <c r="C117" s="4">
        <v>501</v>
      </c>
      <c r="D117" s="4">
        <v>1388</v>
      </c>
      <c r="E117" s="12">
        <v>36.09510086455332</v>
      </c>
      <c r="F117" s="4">
        <f>F9+F13+F17+F21+F25+F33+F37+F41+F45+F49+F53+F57+F61+F65+F69+F73+F77+F81+F85+F89+F93+F97+F101+F105+F109+F113</f>
        <v>555</v>
      </c>
      <c r="G117" s="4">
        <f>G9+G13+G17+G21+G25+G33+G37+G41+G45+G49+G53+G57+G61+G65+G69+G73+G77+G81+G85+G89+G93+G97+G101+G105+G109+G113</f>
        <v>1537</v>
      </c>
      <c r="H117" s="12">
        <f t="shared" si="3"/>
        <v>36.10930383864672</v>
      </c>
      <c r="I117" s="14">
        <f t="shared" si="4"/>
        <v>784</v>
      </c>
      <c r="J117" s="14">
        <f t="shared" si="4"/>
        <v>2016</v>
      </c>
      <c r="K117" s="12">
        <f t="shared" si="2"/>
        <v>38.88888888888889</v>
      </c>
      <c r="P117" s="14">
        <f t="shared" si="5"/>
        <v>784</v>
      </c>
      <c r="Q117" s="14">
        <f t="shared" si="5"/>
        <v>2069</v>
      </c>
      <c r="R117" s="12">
        <f>IF(P117*Q117&gt;0,P117/Q117*100,"")</f>
        <v>37.892701788303526</v>
      </c>
    </row>
    <row r="118" spans="1:18" ht="22.5">
      <c r="A118" s="131"/>
      <c r="B118" s="32" t="s">
        <v>11</v>
      </c>
      <c r="C118" s="4">
        <v>1903</v>
      </c>
      <c r="D118" s="4">
        <v>2867</v>
      </c>
      <c r="E118" s="12">
        <v>66.3760027903732</v>
      </c>
      <c r="F118" s="4">
        <f>F10+F14+F18+F22+F26+F34+F38+F42+F46+F50+F54+F58+F62+F66+F70+F74+F78+F82+F86+F90+F94+F98+F102+F106+F110</f>
        <v>1872</v>
      </c>
      <c r="G118" s="4">
        <f>G10+G14+G18+G22+G26+G34+G38+G42+G46+G50+G54+G58+G62+G66+G70+G74+G78+G82+G86+G90+G94+G98+G102+G106+G110</f>
        <v>3003</v>
      </c>
      <c r="H118" s="12">
        <f t="shared" si="3"/>
        <v>62.33766233766234</v>
      </c>
      <c r="I118" s="14">
        <f t="shared" si="4"/>
        <v>2381</v>
      </c>
      <c r="J118" s="14">
        <f t="shared" si="4"/>
        <v>3700</v>
      </c>
      <c r="K118" s="12">
        <f t="shared" si="2"/>
        <v>64.35135135135135</v>
      </c>
      <c r="P118" s="14">
        <f t="shared" si="5"/>
        <v>2380</v>
      </c>
      <c r="Q118" s="14">
        <f t="shared" si="5"/>
        <v>3761</v>
      </c>
      <c r="R118" s="12">
        <f>IF(P118*Q118&gt;0,P118/Q118*100,"")</f>
        <v>63.28104227599043</v>
      </c>
    </row>
    <row r="120" spans="3:11" ht="15">
      <c r="C120" s="3">
        <f>C115+C116</f>
        <v>4750</v>
      </c>
      <c r="D120" s="3">
        <f>D115+D116</f>
        <v>9100</v>
      </c>
      <c r="E120" s="3">
        <f>C120/D120*100</f>
        <v>52.197802197802204</v>
      </c>
      <c r="F120" s="3">
        <f>F115+F116</f>
        <v>4554</v>
      </c>
      <c r="G120" s="3">
        <f>G115+G116</f>
        <v>7659</v>
      </c>
      <c r="H120" s="3">
        <f>F120/G120*100</f>
        <v>59.45945945945946</v>
      </c>
      <c r="I120">
        <v>1236</v>
      </c>
      <c r="J120" s="14">
        <v>1810</v>
      </c>
      <c r="K120" s="17">
        <f>IF(I120*J120&gt;0,I120/J120*100,"")</f>
        <v>68.28729281767956</v>
      </c>
    </row>
    <row r="121" spans="9:11" ht="15">
      <c r="I121" s="14">
        <v>2445</v>
      </c>
      <c r="J121" s="14">
        <v>3650</v>
      </c>
      <c r="K121" s="17">
        <f>IF(I121*J121&gt;0,I121/J121*100,"")</f>
        <v>66.98630136986301</v>
      </c>
    </row>
    <row r="122" spans="3:11" ht="15">
      <c r="C122" s="3">
        <f>C117+C118</f>
        <v>2404</v>
      </c>
      <c r="D122" s="3">
        <f>D117+D118</f>
        <v>4255</v>
      </c>
      <c r="E122" s="3">
        <f>C122/D122*100</f>
        <v>56.49823736780258</v>
      </c>
      <c r="F122" s="3">
        <f>F117+F118</f>
        <v>2427</v>
      </c>
      <c r="G122" s="3">
        <f>G117+G118</f>
        <v>4540</v>
      </c>
      <c r="H122" s="3">
        <f>F122/G122*100</f>
        <v>53.458149779735685</v>
      </c>
      <c r="I122" s="14">
        <v>798</v>
      </c>
      <c r="J122" s="14">
        <v>2922</v>
      </c>
      <c r="K122" s="17">
        <f>IF(I122*J122&gt;0,I122/J122*100,"")</f>
        <v>27.31006160164271</v>
      </c>
    </row>
    <row r="123" spans="9:11" ht="15">
      <c r="I123" s="14">
        <v>2407</v>
      </c>
      <c r="J123" s="14">
        <v>5173</v>
      </c>
      <c r="K123" s="17">
        <f>IF(I123*J123&gt;0,I123/J123*100,"")</f>
        <v>46.530059926541654</v>
      </c>
    </row>
    <row r="124" spans="3:7" ht="15">
      <c r="C124" s="3">
        <f>C120+C122</f>
        <v>7154</v>
      </c>
      <c r="D124" s="3">
        <f>D120+D122</f>
        <v>13355</v>
      </c>
      <c r="F124" s="3">
        <f>F120+F122</f>
        <v>6981</v>
      </c>
      <c r="G124" s="3">
        <f>G120+G122</f>
        <v>12199</v>
      </c>
    </row>
  </sheetData>
  <sheetProtection/>
  <mergeCells count="30">
    <mergeCell ref="C5:E5"/>
    <mergeCell ref="F5:H5"/>
    <mergeCell ref="I5:K5"/>
    <mergeCell ref="A7:A10"/>
    <mergeCell ref="A11:A14"/>
    <mergeCell ref="A15:A18"/>
    <mergeCell ref="A19:A22"/>
    <mergeCell ref="A23:A26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K12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63" sqref="A63:IV114"/>
    </sheetView>
  </sheetViews>
  <sheetFormatPr defaultColWidth="9.140625" defaultRowHeight="15"/>
  <cols>
    <col min="1" max="1" width="9.140625" style="3" customWidth="1"/>
    <col min="2" max="2" width="29.421875" style="8" customWidth="1"/>
    <col min="3" max="3" width="10.421875" style="3" customWidth="1"/>
    <col min="4" max="4" width="11.140625" style="3" customWidth="1"/>
    <col min="5" max="5" width="9.00390625" style="3" customWidth="1"/>
    <col min="6" max="6" width="13.8515625" style="3" customWidth="1"/>
    <col min="7" max="7" width="10.8515625" style="3" customWidth="1"/>
    <col min="8" max="8" width="9.00390625" style="3" customWidth="1"/>
    <col min="11" max="16384" width="9.140625" style="3" customWidth="1"/>
  </cols>
  <sheetData>
    <row r="1" spans="1:10" ht="12.75">
      <c r="A1" s="2" t="s">
        <v>95</v>
      </c>
      <c r="I1" s="3"/>
      <c r="J1" s="3"/>
    </row>
    <row r="2" spans="3:11" ht="12.75">
      <c r="C2" s="8"/>
      <c r="D2" s="8"/>
      <c r="E2" s="8"/>
      <c r="F2" s="8"/>
      <c r="G2" s="8"/>
      <c r="H2" s="8"/>
      <c r="I2" s="8"/>
      <c r="J2" s="8"/>
      <c r="K2" s="8"/>
    </row>
    <row r="3" spans="3:11" ht="12.75">
      <c r="C3" s="8"/>
      <c r="D3" s="8"/>
      <c r="E3" s="8"/>
      <c r="F3" s="8" t="s">
        <v>140</v>
      </c>
      <c r="G3" s="8"/>
      <c r="H3" s="8"/>
      <c r="I3" s="8"/>
      <c r="J3" s="8"/>
      <c r="K3" s="8"/>
    </row>
    <row r="4" spans="3:11" ht="12.75">
      <c r="C4" s="95" t="s">
        <v>141</v>
      </c>
      <c r="D4" s="95"/>
      <c r="E4" s="95"/>
      <c r="F4" s="95"/>
      <c r="G4" s="95"/>
      <c r="H4" s="95"/>
      <c r="I4" s="8"/>
      <c r="J4" s="8"/>
      <c r="K4" s="8"/>
    </row>
    <row r="5" spans="1:11" ht="12.75">
      <c r="A5" s="44"/>
      <c r="B5" s="44"/>
      <c r="C5" s="132" t="s">
        <v>43</v>
      </c>
      <c r="D5" s="132"/>
      <c r="E5" s="132"/>
      <c r="F5" s="133" t="s">
        <v>44</v>
      </c>
      <c r="G5" s="133"/>
      <c r="H5" s="133"/>
      <c r="I5" s="132" t="s">
        <v>113</v>
      </c>
      <c r="J5" s="132"/>
      <c r="K5" s="132"/>
    </row>
    <row r="6" spans="1:11" ht="87.75" customHeight="1">
      <c r="A6" s="39" t="s">
        <v>0</v>
      </c>
      <c r="B6" s="40" t="s">
        <v>1</v>
      </c>
      <c r="C6" s="9" t="s">
        <v>47</v>
      </c>
      <c r="D6" s="9" t="s">
        <v>48</v>
      </c>
      <c r="E6" s="10" t="s">
        <v>49</v>
      </c>
      <c r="F6" s="9" t="s">
        <v>47</v>
      </c>
      <c r="G6" s="9" t="s">
        <v>48</v>
      </c>
      <c r="H6" s="10" t="s">
        <v>49</v>
      </c>
      <c r="I6" s="9" t="s">
        <v>47</v>
      </c>
      <c r="J6" s="9" t="s">
        <v>48</v>
      </c>
      <c r="K6" s="10" t="s">
        <v>49</v>
      </c>
    </row>
    <row r="7" spans="1:11" ht="12.75" hidden="1">
      <c r="A7" s="130" t="s">
        <v>2</v>
      </c>
      <c r="B7" s="32" t="s">
        <v>3</v>
      </c>
      <c r="C7" s="4"/>
      <c r="D7" s="4"/>
      <c r="E7" s="11"/>
      <c r="F7" s="4"/>
      <c r="G7" s="4"/>
      <c r="H7" s="12"/>
      <c r="I7" s="4"/>
      <c r="J7" s="4"/>
      <c r="K7" s="12">
        <f>IF(I7*J7&gt;0,I7/J7*100,"")</f>
      </c>
    </row>
    <row r="8" spans="1:11" ht="12.75" hidden="1">
      <c r="A8" s="130"/>
      <c r="B8" s="36" t="s">
        <v>6</v>
      </c>
      <c r="C8" s="4">
        <v>80</v>
      </c>
      <c r="D8" s="4">
        <v>88</v>
      </c>
      <c r="E8" s="12">
        <v>90.91</v>
      </c>
      <c r="F8" s="4">
        <v>95</v>
      </c>
      <c r="G8" s="4">
        <v>95</v>
      </c>
      <c r="H8" s="12">
        <f>F8/G8*100</f>
        <v>100</v>
      </c>
      <c r="I8" s="4">
        <v>95</v>
      </c>
      <c r="J8" s="4"/>
      <c r="K8" s="12">
        <f aca="true" t="shared" si="0" ref="K8:K71">IF(I8*J8&gt;0,I8/J8*100,"")</f>
      </c>
    </row>
    <row r="9" spans="1:11" ht="22.5" hidden="1">
      <c r="A9" s="130"/>
      <c r="B9" s="32" t="s">
        <v>10</v>
      </c>
      <c r="C9" s="4"/>
      <c r="D9" s="4"/>
      <c r="E9" s="12"/>
      <c r="F9" s="4"/>
      <c r="G9" s="4"/>
      <c r="H9" s="12"/>
      <c r="I9" s="4"/>
      <c r="J9" s="4"/>
      <c r="K9" s="12">
        <f t="shared" si="0"/>
      </c>
    </row>
    <row r="10" spans="1:11" ht="22.5" hidden="1">
      <c r="A10" s="130"/>
      <c r="B10" s="32" t="s">
        <v>11</v>
      </c>
      <c r="C10" s="4"/>
      <c r="D10" s="4"/>
      <c r="E10" s="12"/>
      <c r="F10" s="4">
        <v>0</v>
      </c>
      <c r="G10" s="4">
        <v>0</v>
      </c>
      <c r="H10" s="12"/>
      <c r="I10" s="4"/>
      <c r="J10" s="4">
        <v>104</v>
      </c>
      <c r="K10" s="12">
        <f t="shared" si="0"/>
      </c>
    </row>
    <row r="11" spans="1:11" ht="12.75" hidden="1">
      <c r="A11" s="130" t="s">
        <v>12</v>
      </c>
      <c r="B11" s="32" t="s">
        <v>3</v>
      </c>
      <c r="C11" s="4"/>
      <c r="D11" s="4"/>
      <c r="E11" s="12"/>
      <c r="F11" s="4"/>
      <c r="G11" s="4"/>
      <c r="H11" s="12"/>
      <c r="I11" s="4"/>
      <c r="J11" s="4"/>
      <c r="K11" s="12">
        <f t="shared" si="0"/>
      </c>
    </row>
    <row r="12" spans="1:11" ht="12.75" hidden="1">
      <c r="A12" s="130"/>
      <c r="B12" s="36" t="s">
        <v>6</v>
      </c>
      <c r="C12" s="4">
        <v>15</v>
      </c>
      <c r="D12" s="4">
        <v>18</v>
      </c>
      <c r="E12" s="12">
        <v>83.33</v>
      </c>
      <c r="F12" s="4">
        <v>20</v>
      </c>
      <c r="G12" s="4">
        <v>20</v>
      </c>
      <c r="H12" s="12">
        <f>F12/G12*100</f>
        <v>100</v>
      </c>
      <c r="I12" s="4">
        <v>18</v>
      </c>
      <c r="J12" s="4">
        <v>20</v>
      </c>
      <c r="K12" s="12">
        <f t="shared" si="0"/>
        <v>90</v>
      </c>
    </row>
    <row r="13" spans="1:11" ht="22.5" hidden="1">
      <c r="A13" s="130"/>
      <c r="B13" s="32" t="s">
        <v>10</v>
      </c>
      <c r="C13" s="4"/>
      <c r="D13" s="4"/>
      <c r="E13" s="12"/>
      <c r="F13" s="4"/>
      <c r="G13" s="4"/>
      <c r="H13" s="12"/>
      <c r="I13" s="4"/>
      <c r="J13" s="4"/>
      <c r="K13" s="12">
        <f t="shared" si="0"/>
      </c>
    </row>
    <row r="14" spans="1:11" ht="22.5" hidden="1">
      <c r="A14" s="130"/>
      <c r="B14" s="32" t="s">
        <v>11</v>
      </c>
      <c r="C14" s="4"/>
      <c r="D14" s="4"/>
      <c r="E14" s="12"/>
      <c r="F14" s="4"/>
      <c r="G14" s="4">
        <v>0</v>
      </c>
      <c r="H14" s="12"/>
      <c r="I14" s="4"/>
      <c r="J14" s="4"/>
      <c r="K14" s="12">
        <f t="shared" si="0"/>
      </c>
    </row>
    <row r="15" spans="1:11" ht="12.75" hidden="1">
      <c r="A15" s="130" t="s">
        <v>13</v>
      </c>
      <c r="B15" s="32" t="s">
        <v>3</v>
      </c>
      <c r="C15" s="4"/>
      <c r="D15" s="4"/>
      <c r="E15" s="12"/>
      <c r="F15" s="4"/>
      <c r="G15" s="4"/>
      <c r="H15" s="12"/>
      <c r="I15" s="4"/>
      <c r="J15" s="4"/>
      <c r="K15" s="12">
        <f t="shared" si="0"/>
      </c>
    </row>
    <row r="16" spans="1:11" ht="12.75" hidden="1">
      <c r="A16" s="130"/>
      <c r="B16" s="36" t="s">
        <v>6</v>
      </c>
      <c r="C16" s="4">
        <v>76</v>
      </c>
      <c r="D16" s="4">
        <v>84</v>
      </c>
      <c r="E16" s="12">
        <v>90.48</v>
      </c>
      <c r="F16" s="4">
        <v>68</v>
      </c>
      <c r="G16" s="4">
        <v>75</v>
      </c>
      <c r="H16" s="12">
        <f>F16/G16*100</f>
        <v>90.66666666666666</v>
      </c>
      <c r="I16" s="4">
        <v>72</v>
      </c>
      <c r="J16" s="4"/>
      <c r="K16" s="12">
        <f t="shared" si="0"/>
      </c>
    </row>
    <row r="17" spans="1:11" ht="22.5" hidden="1">
      <c r="A17" s="130"/>
      <c r="B17" s="32" t="s">
        <v>10</v>
      </c>
      <c r="C17" s="4"/>
      <c r="D17" s="4"/>
      <c r="E17" s="12"/>
      <c r="F17" s="4"/>
      <c r="G17" s="4"/>
      <c r="H17" s="12"/>
      <c r="I17" s="4"/>
      <c r="J17" s="4"/>
      <c r="K17" s="12">
        <f t="shared" si="0"/>
      </c>
    </row>
    <row r="18" spans="1:11" ht="22.5" hidden="1">
      <c r="A18" s="130"/>
      <c r="B18" s="32" t="s">
        <v>11</v>
      </c>
      <c r="C18" s="4"/>
      <c r="D18" s="4"/>
      <c r="E18" s="12"/>
      <c r="F18" s="4">
        <v>0</v>
      </c>
      <c r="G18" s="4">
        <v>0</v>
      </c>
      <c r="H18" s="12"/>
      <c r="I18" s="4"/>
      <c r="J18" s="4">
        <v>104</v>
      </c>
      <c r="K18" s="12">
        <f t="shared" si="0"/>
      </c>
    </row>
    <row r="19" spans="1:11" ht="12.75" hidden="1">
      <c r="A19" s="130" t="s">
        <v>14</v>
      </c>
      <c r="B19" s="32" t="s">
        <v>3</v>
      </c>
      <c r="C19" s="4"/>
      <c r="D19" s="4"/>
      <c r="E19" s="12"/>
      <c r="F19" s="4"/>
      <c r="G19" s="4"/>
      <c r="H19" s="12"/>
      <c r="I19" s="4"/>
      <c r="J19" s="4"/>
      <c r="K19" s="12">
        <f t="shared" si="0"/>
      </c>
    </row>
    <row r="20" spans="1:11" ht="12.75" hidden="1">
      <c r="A20" s="130"/>
      <c r="B20" s="36" t="s">
        <v>6</v>
      </c>
      <c r="C20" s="4"/>
      <c r="D20" s="4"/>
      <c r="E20" s="12"/>
      <c r="F20" s="4"/>
      <c r="G20" s="4"/>
      <c r="H20" s="12"/>
      <c r="I20" s="4"/>
      <c r="J20" s="4"/>
      <c r="K20" s="12">
        <f t="shared" si="0"/>
      </c>
    </row>
    <row r="21" spans="1:11" ht="22.5" hidden="1">
      <c r="A21" s="130"/>
      <c r="B21" s="32" t="s">
        <v>10</v>
      </c>
      <c r="C21" s="4">
        <v>71</v>
      </c>
      <c r="D21" s="4">
        <v>325</v>
      </c>
      <c r="E21" s="12">
        <v>21.85</v>
      </c>
      <c r="F21" s="4">
        <v>104</v>
      </c>
      <c r="G21" s="4">
        <v>320</v>
      </c>
      <c r="H21" s="12">
        <f>F21/G21*100</f>
        <v>32.5</v>
      </c>
      <c r="I21" s="4">
        <v>144</v>
      </c>
      <c r="J21" s="4">
        <v>317</v>
      </c>
      <c r="K21" s="12">
        <f t="shared" si="0"/>
        <v>45.42586750788644</v>
      </c>
    </row>
    <row r="22" spans="1:11" ht="22.5" hidden="1">
      <c r="A22" s="130"/>
      <c r="B22" s="32" t="s">
        <v>11</v>
      </c>
      <c r="C22" s="4">
        <v>361</v>
      </c>
      <c r="D22" s="4">
        <v>606</v>
      </c>
      <c r="E22" s="12">
        <v>59.57</v>
      </c>
      <c r="F22" s="4">
        <v>360</v>
      </c>
      <c r="G22" s="4">
        <v>590</v>
      </c>
      <c r="H22" s="12">
        <f>F22/G22*100</f>
        <v>61.016949152542374</v>
      </c>
      <c r="I22" s="4">
        <v>399</v>
      </c>
      <c r="J22" s="4">
        <v>545</v>
      </c>
      <c r="K22" s="12">
        <f t="shared" si="0"/>
        <v>73.21100917431193</v>
      </c>
    </row>
    <row r="23" spans="1:11" ht="12.75" hidden="1">
      <c r="A23" s="130" t="s">
        <v>15</v>
      </c>
      <c r="B23" s="32" t="s">
        <v>3</v>
      </c>
      <c r="C23" s="4"/>
      <c r="D23" s="4"/>
      <c r="E23" s="12"/>
      <c r="F23" s="4"/>
      <c r="G23" s="4"/>
      <c r="H23" s="12"/>
      <c r="I23" s="4"/>
      <c r="J23" s="4"/>
      <c r="K23" s="12">
        <f t="shared" si="0"/>
      </c>
    </row>
    <row r="24" spans="1:11" ht="12.75" hidden="1">
      <c r="A24" s="130"/>
      <c r="B24" s="36" t="s">
        <v>6</v>
      </c>
      <c r="C24" s="4"/>
      <c r="D24" s="4"/>
      <c r="E24" s="12"/>
      <c r="F24" s="4"/>
      <c r="G24" s="4"/>
      <c r="H24" s="12"/>
      <c r="I24" s="4"/>
      <c r="J24" s="4"/>
      <c r="K24" s="12">
        <f t="shared" si="0"/>
      </c>
    </row>
    <row r="25" spans="1:11" ht="22.5" hidden="1">
      <c r="A25" s="130"/>
      <c r="B25" s="32" t="s">
        <v>10</v>
      </c>
      <c r="C25" s="4">
        <v>241</v>
      </c>
      <c r="D25" s="4">
        <v>563</v>
      </c>
      <c r="E25" s="12">
        <v>42.81</v>
      </c>
      <c r="F25" s="4"/>
      <c r="G25" s="4"/>
      <c r="H25" s="12"/>
      <c r="I25" s="4">
        <v>184</v>
      </c>
      <c r="J25" s="4">
        <v>462</v>
      </c>
      <c r="K25" s="12">
        <f t="shared" si="0"/>
        <v>39.82683982683983</v>
      </c>
    </row>
    <row r="26" spans="1:11" ht="22.5" hidden="1">
      <c r="A26" s="130"/>
      <c r="B26" s="32" t="s">
        <v>11</v>
      </c>
      <c r="C26" s="4">
        <v>560</v>
      </c>
      <c r="D26" s="4">
        <v>803</v>
      </c>
      <c r="E26" s="12">
        <v>69.74</v>
      </c>
      <c r="F26" s="4"/>
      <c r="G26" s="4"/>
      <c r="H26" s="12"/>
      <c r="I26" s="4">
        <v>443</v>
      </c>
      <c r="J26" s="4">
        <v>705</v>
      </c>
      <c r="K26" s="12">
        <f t="shared" si="0"/>
        <v>62.836879432624116</v>
      </c>
    </row>
    <row r="27" spans="1:11" ht="12.75" hidden="1">
      <c r="A27" s="59" t="s">
        <v>16</v>
      </c>
      <c r="B27" s="32" t="s">
        <v>3</v>
      </c>
      <c r="C27" s="4"/>
      <c r="D27" s="4"/>
      <c r="E27" s="12"/>
      <c r="F27" s="4"/>
      <c r="G27" s="4"/>
      <c r="H27" s="12"/>
      <c r="I27" s="4"/>
      <c r="J27" s="4"/>
      <c r="K27" s="12">
        <f t="shared" si="0"/>
      </c>
    </row>
    <row r="28" spans="1:11" ht="12.75" hidden="1">
      <c r="A28" s="59"/>
      <c r="B28" s="32" t="s">
        <v>6</v>
      </c>
      <c r="C28" s="4"/>
      <c r="D28" s="4"/>
      <c r="E28" s="12"/>
      <c r="F28" s="4"/>
      <c r="G28" s="4"/>
      <c r="H28" s="12"/>
      <c r="I28" s="4"/>
      <c r="J28" s="4"/>
      <c r="K28" s="12">
        <f t="shared" si="0"/>
      </c>
    </row>
    <row r="29" spans="1:11" ht="22.5" hidden="1">
      <c r="A29" s="59"/>
      <c r="B29" s="32" t="s">
        <v>10</v>
      </c>
      <c r="C29" s="4"/>
      <c r="D29" s="4"/>
      <c r="E29" s="12"/>
      <c r="F29" s="4"/>
      <c r="G29" s="4"/>
      <c r="H29" s="12"/>
      <c r="I29" s="4"/>
      <c r="J29" s="4"/>
      <c r="K29" s="12">
        <f t="shared" si="0"/>
      </c>
    </row>
    <row r="30" spans="1:11" ht="22.5" hidden="1">
      <c r="A30" s="59"/>
      <c r="B30" s="32" t="s">
        <v>11</v>
      </c>
      <c r="C30" s="4"/>
      <c r="D30" s="4"/>
      <c r="E30" s="12"/>
      <c r="F30" s="4"/>
      <c r="G30" s="4"/>
      <c r="H30" s="12"/>
      <c r="I30" s="4">
        <v>159</v>
      </c>
      <c r="J30" s="4">
        <v>179</v>
      </c>
      <c r="K30" s="12">
        <f t="shared" si="0"/>
        <v>88.8268156424581</v>
      </c>
    </row>
    <row r="31" spans="1:11" ht="12.75" hidden="1">
      <c r="A31" s="130" t="s">
        <v>17</v>
      </c>
      <c r="B31" s="32" t="s">
        <v>3</v>
      </c>
      <c r="C31" s="4"/>
      <c r="D31" s="4"/>
      <c r="E31" s="12"/>
      <c r="F31" s="4"/>
      <c r="G31" s="4"/>
      <c r="H31" s="12"/>
      <c r="I31" s="4"/>
      <c r="J31" s="4"/>
      <c r="K31" s="12">
        <f t="shared" si="0"/>
      </c>
    </row>
    <row r="32" spans="1:11" ht="12.75" hidden="1">
      <c r="A32" s="130"/>
      <c r="B32" s="36" t="s">
        <v>6</v>
      </c>
      <c r="C32" s="4"/>
      <c r="D32" s="4"/>
      <c r="E32" s="12"/>
      <c r="F32" s="4"/>
      <c r="G32" s="4"/>
      <c r="H32" s="12"/>
      <c r="I32" s="4"/>
      <c r="J32" s="4"/>
      <c r="K32" s="12">
        <f t="shared" si="0"/>
      </c>
    </row>
    <row r="33" spans="1:11" ht="22.5" hidden="1">
      <c r="A33" s="130"/>
      <c r="B33" s="32" t="s">
        <v>10</v>
      </c>
      <c r="C33" s="4">
        <v>11</v>
      </c>
      <c r="D33" s="4">
        <v>56</v>
      </c>
      <c r="E33" s="12">
        <v>19.64</v>
      </c>
      <c r="F33" s="4">
        <v>10</v>
      </c>
      <c r="G33" s="4">
        <v>50</v>
      </c>
      <c r="H33" s="12">
        <f>F33/G33*100</f>
        <v>20</v>
      </c>
      <c r="I33" s="4">
        <v>24</v>
      </c>
      <c r="J33" s="4">
        <v>61</v>
      </c>
      <c r="K33" s="12">
        <f t="shared" si="0"/>
        <v>39.34426229508197</v>
      </c>
    </row>
    <row r="34" spans="1:11" ht="22.5" hidden="1">
      <c r="A34" s="130"/>
      <c r="B34" s="32" t="s">
        <v>11</v>
      </c>
      <c r="C34" s="4">
        <v>454</v>
      </c>
      <c r="D34" s="4">
        <v>619</v>
      </c>
      <c r="E34" s="12">
        <v>73.34</v>
      </c>
      <c r="F34" s="4">
        <v>450</v>
      </c>
      <c r="G34" s="4">
        <v>640</v>
      </c>
      <c r="H34" s="12">
        <f>F34/G34*100</f>
        <v>70.3125</v>
      </c>
      <c r="I34" s="4">
        <v>465</v>
      </c>
      <c r="J34" s="4">
        <v>644</v>
      </c>
      <c r="K34" s="12">
        <f t="shared" si="0"/>
        <v>72.20496894409938</v>
      </c>
    </row>
    <row r="35" spans="1:11" ht="12.75" hidden="1">
      <c r="A35" s="130" t="s">
        <v>18</v>
      </c>
      <c r="B35" s="32" t="s">
        <v>3</v>
      </c>
      <c r="C35" s="4">
        <v>182</v>
      </c>
      <c r="D35" s="4">
        <v>376</v>
      </c>
      <c r="E35" s="12">
        <v>48.4</v>
      </c>
      <c r="F35" s="4">
        <v>180</v>
      </c>
      <c r="G35" s="4">
        <v>380</v>
      </c>
      <c r="H35" s="12">
        <f>F35/G35*100</f>
        <v>47.368421052631575</v>
      </c>
      <c r="I35" s="4">
        <v>202</v>
      </c>
      <c r="J35" s="4">
        <v>380</v>
      </c>
      <c r="K35" s="12">
        <f t="shared" si="0"/>
        <v>53.1578947368421</v>
      </c>
    </row>
    <row r="36" spans="1:11" ht="12.75" hidden="1">
      <c r="A36" s="130"/>
      <c r="B36" s="36" t="s">
        <v>6</v>
      </c>
      <c r="C36" s="4">
        <v>164</v>
      </c>
      <c r="D36" s="4">
        <v>338</v>
      </c>
      <c r="E36" s="12">
        <v>48.52</v>
      </c>
      <c r="F36" s="4">
        <v>180</v>
      </c>
      <c r="G36" s="4">
        <v>322</v>
      </c>
      <c r="H36" s="12">
        <f>F36/G36*100</f>
        <v>55.90062111801242</v>
      </c>
      <c r="I36" s="4">
        <v>151</v>
      </c>
      <c r="J36" s="4">
        <v>322</v>
      </c>
      <c r="K36" s="12">
        <f t="shared" si="0"/>
        <v>46.8944099378882</v>
      </c>
    </row>
    <row r="37" spans="1:11" ht="22.5" hidden="1">
      <c r="A37" s="130"/>
      <c r="B37" s="32" t="s">
        <v>10</v>
      </c>
      <c r="C37" s="4"/>
      <c r="D37" s="4"/>
      <c r="E37" s="12"/>
      <c r="F37" s="4">
        <v>0</v>
      </c>
      <c r="G37" s="4">
        <v>0</v>
      </c>
      <c r="H37" s="12"/>
      <c r="I37" s="4">
        <v>44</v>
      </c>
      <c r="J37" s="4">
        <v>72</v>
      </c>
      <c r="K37" s="12">
        <f t="shared" si="0"/>
        <v>61.111111111111114</v>
      </c>
    </row>
    <row r="38" spans="1:11" ht="22.5" hidden="1">
      <c r="A38" s="130"/>
      <c r="B38" s="32" t="s">
        <v>11</v>
      </c>
      <c r="C38" s="4">
        <v>49</v>
      </c>
      <c r="D38" s="4">
        <v>68</v>
      </c>
      <c r="E38" s="12">
        <v>72.06</v>
      </c>
      <c r="F38" s="4">
        <v>50</v>
      </c>
      <c r="G38" s="4">
        <v>72</v>
      </c>
      <c r="H38" s="12">
        <f>F38/G38*100</f>
        <v>69.44444444444444</v>
      </c>
      <c r="I38" s="4"/>
      <c r="J38" s="4"/>
      <c r="K38" s="12">
        <f t="shared" si="0"/>
      </c>
    </row>
    <row r="39" spans="1:11" ht="12.75" hidden="1">
      <c r="A39" s="130" t="s">
        <v>19</v>
      </c>
      <c r="B39" s="32" t="s">
        <v>3</v>
      </c>
      <c r="C39" s="4"/>
      <c r="D39" s="4"/>
      <c r="E39" s="12"/>
      <c r="F39" s="4"/>
      <c r="G39" s="4"/>
      <c r="H39" s="12"/>
      <c r="I39" s="4"/>
      <c r="J39" s="4"/>
      <c r="K39" s="12">
        <f t="shared" si="0"/>
      </c>
    </row>
    <row r="40" spans="1:11" ht="12.75" hidden="1">
      <c r="A40" s="130"/>
      <c r="B40" s="36" t="s">
        <v>6</v>
      </c>
      <c r="C40" s="4">
        <v>886</v>
      </c>
      <c r="D40" s="4">
        <v>1648</v>
      </c>
      <c r="E40" s="12">
        <v>53.76</v>
      </c>
      <c r="F40" s="4">
        <v>850</v>
      </c>
      <c r="G40" s="4">
        <v>1294</v>
      </c>
      <c r="H40" s="12">
        <f>F40/G40*100</f>
        <v>65.68778979907263</v>
      </c>
      <c r="I40" s="4">
        <v>655</v>
      </c>
      <c r="J40" s="4">
        <v>1296</v>
      </c>
      <c r="K40" s="12">
        <f t="shared" si="0"/>
        <v>50.54012345679012</v>
      </c>
    </row>
    <row r="41" spans="1:11" ht="22.5" hidden="1">
      <c r="A41" s="130"/>
      <c r="B41" s="32" t="s">
        <v>10</v>
      </c>
      <c r="C41" s="4"/>
      <c r="D41" s="4"/>
      <c r="E41" s="12"/>
      <c r="F41" s="4"/>
      <c r="G41" s="4"/>
      <c r="H41" s="12"/>
      <c r="I41" s="4"/>
      <c r="J41" s="4"/>
      <c r="K41" s="12">
        <f t="shared" si="0"/>
      </c>
    </row>
    <row r="42" spans="1:11" ht="22.5" hidden="1">
      <c r="A42" s="130"/>
      <c r="B42" s="32" t="s">
        <v>11</v>
      </c>
      <c r="C42" s="4">
        <v>128</v>
      </c>
      <c r="D42" s="4">
        <v>202</v>
      </c>
      <c r="E42" s="12">
        <v>63.37</v>
      </c>
      <c r="F42" s="4">
        <v>300</v>
      </c>
      <c r="G42" s="4">
        <v>451</v>
      </c>
      <c r="H42" s="12">
        <f>F42/G42*100</f>
        <v>66.51884700665188</v>
      </c>
      <c r="I42" s="4">
        <v>213</v>
      </c>
      <c r="J42" s="4">
        <v>458</v>
      </c>
      <c r="K42" s="12">
        <f t="shared" si="0"/>
        <v>46.50655021834061</v>
      </c>
    </row>
    <row r="43" spans="1:11" ht="12.75" hidden="1">
      <c r="A43" s="130" t="s">
        <v>20</v>
      </c>
      <c r="B43" s="32" t="s">
        <v>3</v>
      </c>
      <c r="C43" s="4">
        <v>46</v>
      </c>
      <c r="D43" s="4">
        <v>69</v>
      </c>
      <c r="E43" s="12">
        <v>66.67</v>
      </c>
      <c r="F43" s="4">
        <v>0</v>
      </c>
      <c r="G43" s="4">
        <v>0</v>
      </c>
      <c r="H43" s="12"/>
      <c r="I43" s="4"/>
      <c r="J43" s="4"/>
      <c r="K43" s="12">
        <f t="shared" si="0"/>
      </c>
    </row>
    <row r="44" spans="1:11" ht="12.75" hidden="1">
      <c r="A44" s="130"/>
      <c r="B44" s="36" t="s">
        <v>6</v>
      </c>
      <c r="C44" s="4">
        <v>150</v>
      </c>
      <c r="D44" s="4">
        <v>191</v>
      </c>
      <c r="E44" s="12">
        <v>78.53</v>
      </c>
      <c r="F44" s="4">
        <v>0</v>
      </c>
      <c r="G44" s="4">
        <v>0</v>
      </c>
      <c r="H44" s="12"/>
      <c r="I44" s="4"/>
      <c r="J44" s="4"/>
      <c r="K44" s="12">
        <f t="shared" si="0"/>
      </c>
    </row>
    <row r="45" spans="1:11" ht="22.5" hidden="1">
      <c r="A45" s="130"/>
      <c r="B45" s="32" t="s">
        <v>10</v>
      </c>
      <c r="C45" s="4"/>
      <c r="D45" s="4"/>
      <c r="E45" s="12"/>
      <c r="F45" s="4"/>
      <c r="G45" s="4"/>
      <c r="H45" s="12"/>
      <c r="I45" s="4"/>
      <c r="J45" s="4"/>
      <c r="K45" s="12">
        <f t="shared" si="0"/>
      </c>
    </row>
    <row r="46" spans="1:11" ht="22.5" hidden="1">
      <c r="A46" s="130"/>
      <c r="B46" s="32" t="s">
        <v>11</v>
      </c>
      <c r="C46" s="4"/>
      <c r="D46" s="4"/>
      <c r="E46" s="12"/>
      <c r="F46" s="4"/>
      <c r="G46" s="4"/>
      <c r="H46" s="12"/>
      <c r="I46" s="4">
        <v>50</v>
      </c>
      <c r="J46" s="4">
        <v>66</v>
      </c>
      <c r="K46" s="12">
        <f t="shared" si="0"/>
        <v>75.75757575757575</v>
      </c>
    </row>
    <row r="47" spans="1:11" ht="12.75" hidden="1">
      <c r="A47" s="130" t="s">
        <v>21</v>
      </c>
      <c r="B47" s="32" t="s">
        <v>3</v>
      </c>
      <c r="C47" s="4">
        <v>81</v>
      </c>
      <c r="D47" s="4">
        <v>225</v>
      </c>
      <c r="E47" s="12">
        <v>36</v>
      </c>
      <c r="F47" s="4">
        <v>81</v>
      </c>
      <c r="G47" s="4">
        <v>225</v>
      </c>
      <c r="H47" s="12">
        <f aca="true" t="shared" si="1" ref="H47:H52">F47/G47*100</f>
        <v>36</v>
      </c>
      <c r="I47" s="4"/>
      <c r="J47" s="4"/>
      <c r="K47" s="12">
        <f t="shared" si="0"/>
      </c>
    </row>
    <row r="48" spans="1:11" ht="12.75" hidden="1">
      <c r="A48" s="130"/>
      <c r="B48" s="36" t="s">
        <v>6</v>
      </c>
      <c r="C48" s="4">
        <v>183</v>
      </c>
      <c r="D48" s="4">
        <v>363</v>
      </c>
      <c r="E48" s="12">
        <v>50.41</v>
      </c>
      <c r="F48" s="4">
        <v>183</v>
      </c>
      <c r="G48" s="4">
        <v>303</v>
      </c>
      <c r="H48" s="12">
        <f t="shared" si="1"/>
        <v>60.396039603960396</v>
      </c>
      <c r="I48" s="4">
        <v>205</v>
      </c>
      <c r="J48" s="4"/>
      <c r="K48" s="12">
        <f t="shared" si="0"/>
      </c>
    </row>
    <row r="49" spans="1:11" ht="22.5" hidden="1">
      <c r="A49" s="130"/>
      <c r="B49" s="32" t="s">
        <v>10</v>
      </c>
      <c r="C49" s="4"/>
      <c r="D49" s="4"/>
      <c r="E49" s="12"/>
      <c r="F49" s="4">
        <v>140</v>
      </c>
      <c r="G49" s="4">
        <v>230</v>
      </c>
      <c r="H49" s="12">
        <f t="shared" si="1"/>
        <v>60.86956521739131</v>
      </c>
      <c r="I49" s="4">
        <v>57</v>
      </c>
      <c r="J49" s="4">
        <v>207</v>
      </c>
      <c r="K49" s="12">
        <f t="shared" si="0"/>
        <v>27.536231884057973</v>
      </c>
    </row>
    <row r="50" spans="1:11" ht="22.5" hidden="1">
      <c r="A50" s="130"/>
      <c r="B50" s="32" t="s">
        <v>11</v>
      </c>
      <c r="C50" s="4"/>
      <c r="D50" s="4"/>
      <c r="E50" s="12"/>
      <c r="F50" s="4">
        <v>100</v>
      </c>
      <c r="G50" s="4">
        <v>300</v>
      </c>
      <c r="H50" s="12">
        <f t="shared" si="1"/>
        <v>33.33333333333333</v>
      </c>
      <c r="I50" s="4"/>
      <c r="J50" s="4">
        <v>316</v>
      </c>
      <c r="K50" s="12">
        <f t="shared" si="0"/>
      </c>
    </row>
    <row r="51" spans="1:11" ht="12.75" hidden="1">
      <c r="A51" s="130" t="s">
        <v>22</v>
      </c>
      <c r="B51" s="32" t="s">
        <v>3</v>
      </c>
      <c r="C51" s="4">
        <v>96</v>
      </c>
      <c r="D51" s="4">
        <v>306</v>
      </c>
      <c r="E51" s="12">
        <v>31.37</v>
      </c>
      <c r="F51" s="4">
        <v>96</v>
      </c>
      <c r="G51" s="4">
        <v>306</v>
      </c>
      <c r="H51" s="12">
        <f t="shared" si="1"/>
        <v>31.372549019607842</v>
      </c>
      <c r="I51" s="4">
        <v>140</v>
      </c>
      <c r="J51" s="4">
        <v>313</v>
      </c>
      <c r="K51" s="12">
        <f t="shared" si="0"/>
        <v>44.72843450479233</v>
      </c>
    </row>
    <row r="52" spans="1:11" ht="12.75" hidden="1">
      <c r="A52" s="130"/>
      <c r="B52" s="36" t="s">
        <v>6</v>
      </c>
      <c r="C52" s="4">
        <v>147</v>
      </c>
      <c r="D52" s="4">
        <v>321</v>
      </c>
      <c r="E52" s="12">
        <v>45.79</v>
      </c>
      <c r="F52" s="4">
        <v>147</v>
      </c>
      <c r="G52" s="4">
        <v>327</v>
      </c>
      <c r="H52" s="12">
        <f t="shared" si="1"/>
        <v>44.95412844036697</v>
      </c>
      <c r="I52" s="4">
        <v>132</v>
      </c>
      <c r="J52" s="4">
        <v>287</v>
      </c>
      <c r="K52" s="12">
        <f t="shared" si="0"/>
        <v>45.99303135888502</v>
      </c>
    </row>
    <row r="53" spans="1:11" ht="22.5" hidden="1">
      <c r="A53" s="130"/>
      <c r="B53" s="32" t="s">
        <v>10</v>
      </c>
      <c r="C53" s="4"/>
      <c r="D53" s="4"/>
      <c r="E53" s="12"/>
      <c r="F53" s="4">
        <v>0</v>
      </c>
      <c r="G53" s="4"/>
      <c r="H53" s="12"/>
      <c r="I53" s="4"/>
      <c r="J53" s="4"/>
      <c r="K53" s="12">
        <f t="shared" si="0"/>
      </c>
    </row>
    <row r="54" spans="1:11" ht="22.5" hidden="1">
      <c r="A54" s="130"/>
      <c r="B54" s="32" t="s">
        <v>11</v>
      </c>
      <c r="C54" s="4"/>
      <c r="D54" s="4"/>
      <c r="E54" s="12"/>
      <c r="F54" s="4">
        <v>0</v>
      </c>
      <c r="G54" s="4"/>
      <c r="H54" s="12"/>
      <c r="I54" s="4"/>
      <c r="J54" s="4"/>
      <c r="K54" s="12">
        <f t="shared" si="0"/>
      </c>
    </row>
    <row r="55" spans="1:11" ht="12.75" hidden="1">
      <c r="A55" s="130" t="s">
        <v>23</v>
      </c>
      <c r="B55" s="32" t="s">
        <v>3</v>
      </c>
      <c r="C55" s="4">
        <v>56</v>
      </c>
      <c r="D55" s="4">
        <v>133</v>
      </c>
      <c r="E55" s="12">
        <v>42.11</v>
      </c>
      <c r="F55" s="4">
        <v>45</v>
      </c>
      <c r="G55" s="4">
        <v>150</v>
      </c>
      <c r="H55" s="12">
        <f>F55/G55*100</f>
        <v>30</v>
      </c>
      <c r="I55" s="4">
        <v>10</v>
      </c>
      <c r="J55" s="4">
        <v>88</v>
      </c>
      <c r="K55" s="12">
        <f t="shared" si="0"/>
        <v>11.363636363636363</v>
      </c>
    </row>
    <row r="56" spans="1:11" ht="12.75" hidden="1">
      <c r="A56" s="130"/>
      <c r="B56" s="36" t="s">
        <v>6</v>
      </c>
      <c r="C56" s="4">
        <v>72</v>
      </c>
      <c r="D56" s="4">
        <v>230</v>
      </c>
      <c r="E56" s="12">
        <v>31.3</v>
      </c>
      <c r="F56" s="4">
        <v>0</v>
      </c>
      <c r="G56" s="4">
        <v>0</v>
      </c>
      <c r="H56" s="12"/>
      <c r="I56" s="4">
        <v>9</v>
      </c>
      <c r="J56" s="4">
        <v>54</v>
      </c>
      <c r="K56" s="12">
        <f t="shared" si="0"/>
        <v>16.666666666666664</v>
      </c>
    </row>
    <row r="57" spans="1:11" ht="22.5" hidden="1">
      <c r="A57" s="130"/>
      <c r="B57" s="32" t="s">
        <v>10</v>
      </c>
      <c r="C57" s="4"/>
      <c r="D57" s="4"/>
      <c r="E57" s="12"/>
      <c r="F57" s="4">
        <v>0</v>
      </c>
      <c r="G57" s="4">
        <v>55</v>
      </c>
      <c r="H57" s="12">
        <f>F57/G57*100</f>
        <v>0</v>
      </c>
      <c r="I57" s="4">
        <v>22</v>
      </c>
      <c r="J57" s="4">
        <v>54</v>
      </c>
      <c r="K57" s="12">
        <f t="shared" si="0"/>
        <v>40.74074074074074</v>
      </c>
    </row>
    <row r="58" spans="1:11" ht="22.5" hidden="1">
      <c r="A58" s="130"/>
      <c r="B58" s="32" t="s">
        <v>11</v>
      </c>
      <c r="C58" s="4">
        <v>88</v>
      </c>
      <c r="D58" s="4">
        <v>141</v>
      </c>
      <c r="E58" s="12">
        <v>62.41</v>
      </c>
      <c r="F58" s="4">
        <v>71</v>
      </c>
      <c r="G58" s="4">
        <v>141</v>
      </c>
      <c r="H58" s="12">
        <f>F58/G58*100</f>
        <v>50.35460992907801</v>
      </c>
      <c r="I58" s="4">
        <v>155</v>
      </c>
      <c r="J58" s="4">
        <v>329</v>
      </c>
      <c r="K58" s="12">
        <f t="shared" si="0"/>
        <v>47.11246200607903</v>
      </c>
    </row>
    <row r="59" spans="1:11" ht="12.75">
      <c r="A59" s="130" t="s">
        <v>24</v>
      </c>
      <c r="B59" s="32" t="s">
        <v>3</v>
      </c>
      <c r="C59" s="4">
        <v>124</v>
      </c>
      <c r="D59" s="4">
        <v>345</v>
      </c>
      <c r="E59" s="12">
        <v>35.94</v>
      </c>
      <c r="F59" s="4">
        <v>124</v>
      </c>
      <c r="G59" s="4">
        <v>349</v>
      </c>
      <c r="H59" s="12">
        <f>F59/G59*100</f>
        <v>35.53008595988539</v>
      </c>
      <c r="I59" s="4"/>
      <c r="J59" s="4"/>
      <c r="K59" s="12">
        <f t="shared" si="0"/>
      </c>
    </row>
    <row r="60" spans="1:11" ht="12.75">
      <c r="A60" s="130"/>
      <c r="B60" s="36" t="s">
        <v>6</v>
      </c>
      <c r="C60" s="4">
        <v>45</v>
      </c>
      <c r="D60" s="4">
        <v>86</v>
      </c>
      <c r="E60" s="12">
        <v>52.33</v>
      </c>
      <c r="F60" s="4">
        <v>45</v>
      </c>
      <c r="G60" s="4">
        <v>89</v>
      </c>
      <c r="H60" s="12">
        <f>F60/G60*100</f>
        <v>50.56179775280899</v>
      </c>
      <c r="I60" s="4">
        <v>16</v>
      </c>
      <c r="J60" s="4">
        <v>43</v>
      </c>
      <c r="K60" s="12">
        <f t="shared" si="0"/>
        <v>37.2093023255814</v>
      </c>
    </row>
    <row r="61" spans="1:11" ht="22.5">
      <c r="A61" s="130"/>
      <c r="B61" s="32" t="s">
        <v>10</v>
      </c>
      <c r="C61" s="4"/>
      <c r="D61" s="4"/>
      <c r="E61" s="12"/>
      <c r="F61" s="4">
        <v>0</v>
      </c>
      <c r="G61" s="4">
        <v>0</v>
      </c>
      <c r="H61" s="12"/>
      <c r="I61" s="4">
        <v>74</v>
      </c>
      <c r="J61" s="4">
        <v>299</v>
      </c>
      <c r="K61" s="12">
        <f t="shared" si="0"/>
        <v>24.74916387959866</v>
      </c>
    </row>
    <row r="62" spans="1:11" ht="22.5">
      <c r="A62" s="130"/>
      <c r="B62" s="32" t="s">
        <v>11</v>
      </c>
      <c r="C62" s="4"/>
      <c r="D62" s="4"/>
      <c r="E62" s="12"/>
      <c r="F62" s="4">
        <v>0</v>
      </c>
      <c r="G62" s="4">
        <v>0</v>
      </c>
      <c r="H62" s="12"/>
      <c r="I62" s="4"/>
      <c r="J62" s="4"/>
      <c r="K62" s="12">
        <f t="shared" si="0"/>
      </c>
    </row>
    <row r="63" spans="1:11" ht="12.75" hidden="1">
      <c r="A63" s="130" t="s">
        <v>25</v>
      </c>
      <c r="B63" s="32" t="s">
        <v>3</v>
      </c>
      <c r="C63" s="4">
        <v>136</v>
      </c>
      <c r="D63" s="4">
        <v>271</v>
      </c>
      <c r="E63" s="12">
        <v>50.18</v>
      </c>
      <c r="F63" s="4">
        <v>136</v>
      </c>
      <c r="G63" s="4">
        <v>271</v>
      </c>
      <c r="H63" s="12">
        <f>F63/G63*100</f>
        <v>50.184501845018445</v>
      </c>
      <c r="I63" s="4">
        <v>158</v>
      </c>
      <c r="J63" s="4">
        <v>271</v>
      </c>
      <c r="K63" s="12">
        <f t="shared" si="0"/>
        <v>58.30258302583026</v>
      </c>
    </row>
    <row r="64" spans="1:11" ht="12.75" hidden="1">
      <c r="A64" s="130"/>
      <c r="B64" s="36" t="s">
        <v>6</v>
      </c>
      <c r="C64" s="4">
        <v>98</v>
      </c>
      <c r="D64" s="4">
        <v>238</v>
      </c>
      <c r="E64" s="12">
        <v>41.18</v>
      </c>
      <c r="F64" s="4">
        <v>98</v>
      </c>
      <c r="G64" s="4">
        <v>229</v>
      </c>
      <c r="H64" s="12">
        <f>F64/G64*100</f>
        <v>42.79475982532751</v>
      </c>
      <c r="I64" s="4">
        <v>123</v>
      </c>
      <c r="J64" s="4">
        <v>229</v>
      </c>
      <c r="K64" s="12">
        <f t="shared" si="0"/>
        <v>53.7117903930131</v>
      </c>
    </row>
    <row r="65" spans="1:11" ht="22.5" hidden="1">
      <c r="A65" s="130"/>
      <c r="B65" s="32" t="s">
        <v>10</v>
      </c>
      <c r="C65" s="4"/>
      <c r="D65" s="4"/>
      <c r="E65" s="12"/>
      <c r="F65" s="4">
        <v>0</v>
      </c>
      <c r="G65" s="4">
        <v>0</v>
      </c>
      <c r="H65" s="12"/>
      <c r="I65" s="4"/>
      <c r="J65" s="4"/>
      <c r="K65" s="12">
        <f t="shared" si="0"/>
      </c>
    </row>
    <row r="66" spans="1:11" ht="22.5" hidden="1">
      <c r="A66" s="130"/>
      <c r="B66" s="32" t="s">
        <v>11</v>
      </c>
      <c r="C66" s="4"/>
      <c r="D66" s="4"/>
      <c r="E66" s="12"/>
      <c r="F66" s="4">
        <v>0</v>
      </c>
      <c r="G66" s="4">
        <v>0</v>
      </c>
      <c r="H66" s="12"/>
      <c r="I66" s="4"/>
      <c r="J66" s="4"/>
      <c r="K66" s="12">
        <f t="shared" si="0"/>
      </c>
    </row>
    <row r="67" spans="1:11" ht="12.75" hidden="1">
      <c r="A67" s="130" t="s">
        <v>26</v>
      </c>
      <c r="B67" s="32" t="s">
        <v>3</v>
      </c>
      <c r="C67" s="4"/>
      <c r="D67" s="4"/>
      <c r="E67" s="12"/>
      <c r="F67" s="4"/>
      <c r="G67" s="4"/>
      <c r="H67" s="12"/>
      <c r="I67" s="4"/>
      <c r="J67" s="4"/>
      <c r="K67" s="12">
        <f t="shared" si="0"/>
      </c>
    </row>
    <row r="68" spans="1:11" ht="12.75" hidden="1">
      <c r="A68" s="130"/>
      <c r="B68" s="36" t="s">
        <v>6</v>
      </c>
      <c r="C68" s="4">
        <v>13</v>
      </c>
      <c r="D68" s="4">
        <v>69</v>
      </c>
      <c r="E68" s="12">
        <v>18.84</v>
      </c>
      <c r="F68" s="4">
        <v>13</v>
      </c>
      <c r="G68" s="4">
        <v>69</v>
      </c>
      <c r="H68" s="12">
        <f>F68/G68*100</f>
        <v>18.84057971014493</v>
      </c>
      <c r="I68" s="4">
        <v>28</v>
      </c>
      <c r="J68" s="4">
        <v>69</v>
      </c>
      <c r="K68" s="12">
        <f t="shared" si="0"/>
        <v>40.57971014492754</v>
      </c>
    </row>
    <row r="69" spans="1:11" ht="22.5" hidden="1">
      <c r="A69" s="130"/>
      <c r="B69" s="32" t="s">
        <v>10</v>
      </c>
      <c r="C69" s="4"/>
      <c r="D69" s="4"/>
      <c r="E69" s="12"/>
      <c r="F69" s="4"/>
      <c r="G69" s="4"/>
      <c r="H69" s="12"/>
      <c r="I69" s="4"/>
      <c r="J69" s="4"/>
      <c r="K69" s="12">
        <f t="shared" si="0"/>
      </c>
    </row>
    <row r="70" spans="1:11" ht="22.5" hidden="1">
      <c r="A70" s="130"/>
      <c r="B70" s="32" t="s">
        <v>11</v>
      </c>
      <c r="C70" s="4"/>
      <c r="D70" s="4"/>
      <c r="E70" s="12"/>
      <c r="F70" s="4">
        <v>0</v>
      </c>
      <c r="G70" s="4">
        <v>0</v>
      </c>
      <c r="H70" s="12"/>
      <c r="I70" s="4"/>
      <c r="J70" s="4"/>
      <c r="K70" s="12">
        <f t="shared" si="0"/>
      </c>
    </row>
    <row r="71" spans="1:11" ht="12.75" hidden="1">
      <c r="A71" s="130" t="s">
        <v>27</v>
      </c>
      <c r="B71" s="32" t="s">
        <v>3</v>
      </c>
      <c r="C71" s="4">
        <v>245</v>
      </c>
      <c r="D71" s="4">
        <v>522</v>
      </c>
      <c r="E71" s="12">
        <v>46.93</v>
      </c>
      <c r="F71" s="4">
        <v>360</v>
      </c>
      <c r="G71" s="4">
        <v>520</v>
      </c>
      <c r="H71" s="12">
        <f>F71/G71*100</f>
        <v>69.23076923076923</v>
      </c>
      <c r="I71" s="4">
        <v>247</v>
      </c>
      <c r="J71" s="4"/>
      <c r="K71" s="12">
        <f t="shared" si="0"/>
      </c>
    </row>
    <row r="72" spans="1:11" ht="12.75" hidden="1">
      <c r="A72" s="130"/>
      <c r="B72" s="36" t="s">
        <v>6</v>
      </c>
      <c r="C72" s="4">
        <v>228</v>
      </c>
      <c r="D72" s="4">
        <v>326</v>
      </c>
      <c r="E72" s="12">
        <v>69.94</v>
      </c>
      <c r="F72" s="4">
        <v>0</v>
      </c>
      <c r="G72" s="4">
        <v>0</v>
      </c>
      <c r="H72" s="12"/>
      <c r="I72" s="4"/>
      <c r="J72" s="4"/>
      <c r="K72" s="12">
        <f aca="true" t="shared" si="2" ref="K72:K118">IF(I72*J72&gt;0,I72/J72*100,"")</f>
      </c>
    </row>
    <row r="73" spans="1:11" ht="22.5" hidden="1">
      <c r="A73" s="130"/>
      <c r="B73" s="32" t="s">
        <v>10</v>
      </c>
      <c r="C73" s="4"/>
      <c r="D73" s="4"/>
      <c r="E73" s="12"/>
      <c r="F73" s="4">
        <v>0</v>
      </c>
      <c r="G73" s="4">
        <v>0</v>
      </c>
      <c r="H73" s="12"/>
      <c r="I73" s="4"/>
      <c r="J73" s="4">
        <v>627</v>
      </c>
      <c r="K73" s="12">
        <f t="shared" si="2"/>
      </c>
    </row>
    <row r="74" spans="1:11" ht="22.5" hidden="1">
      <c r="A74" s="130"/>
      <c r="B74" s="32" t="s">
        <v>11</v>
      </c>
      <c r="C74" s="4"/>
      <c r="D74" s="4"/>
      <c r="E74" s="12"/>
      <c r="F74" s="4">
        <v>230</v>
      </c>
      <c r="G74" s="4">
        <v>325</v>
      </c>
      <c r="H74" s="12">
        <f>F74/G74*100</f>
        <v>70.76923076923077</v>
      </c>
      <c r="I74" s="4">
        <v>200</v>
      </c>
      <c r="J74" s="4">
        <v>307</v>
      </c>
      <c r="K74" s="12">
        <f t="shared" si="2"/>
        <v>65.14657980456026</v>
      </c>
    </row>
    <row r="75" spans="1:11" ht="12.75" hidden="1">
      <c r="A75" s="130" t="s">
        <v>28</v>
      </c>
      <c r="B75" s="32" t="s">
        <v>3</v>
      </c>
      <c r="C75" s="4"/>
      <c r="D75" s="4"/>
      <c r="E75" s="12"/>
      <c r="F75" s="4">
        <v>0</v>
      </c>
      <c r="G75" s="4">
        <v>0</v>
      </c>
      <c r="H75" s="12"/>
      <c r="I75" s="4"/>
      <c r="J75" s="4"/>
      <c r="K75" s="12">
        <f t="shared" si="2"/>
      </c>
    </row>
    <row r="76" spans="1:11" ht="12.75" hidden="1">
      <c r="A76" s="130"/>
      <c r="B76" s="36" t="s">
        <v>6</v>
      </c>
      <c r="C76" s="4">
        <v>130</v>
      </c>
      <c r="D76" s="4">
        <v>158</v>
      </c>
      <c r="E76" s="12">
        <v>82.28</v>
      </c>
      <c r="F76" s="4">
        <v>130</v>
      </c>
      <c r="G76" s="4">
        <v>132</v>
      </c>
      <c r="H76" s="12">
        <f>F76/G76*100</f>
        <v>98.48484848484848</v>
      </c>
      <c r="I76" s="4">
        <v>125</v>
      </c>
      <c r="J76" s="4">
        <v>132</v>
      </c>
      <c r="K76" s="12">
        <f t="shared" si="2"/>
        <v>94.6969696969697</v>
      </c>
    </row>
    <row r="77" spans="1:11" ht="22.5" hidden="1">
      <c r="A77" s="130"/>
      <c r="B77" s="32" t="s">
        <v>10</v>
      </c>
      <c r="C77" s="4"/>
      <c r="D77" s="4"/>
      <c r="E77" s="12"/>
      <c r="F77" s="4">
        <v>0</v>
      </c>
      <c r="G77" s="4">
        <v>0</v>
      </c>
      <c r="H77" s="12"/>
      <c r="I77" s="4"/>
      <c r="J77" s="4"/>
      <c r="K77" s="12">
        <f t="shared" si="2"/>
      </c>
    </row>
    <row r="78" spans="1:11" ht="22.5" hidden="1">
      <c r="A78" s="130"/>
      <c r="B78" s="32" t="s">
        <v>11</v>
      </c>
      <c r="C78" s="4"/>
      <c r="D78" s="4"/>
      <c r="E78" s="12"/>
      <c r="F78" s="4">
        <v>0</v>
      </c>
      <c r="G78" s="4">
        <v>0</v>
      </c>
      <c r="H78" s="12"/>
      <c r="I78" s="4"/>
      <c r="J78" s="4"/>
      <c r="K78" s="12">
        <f t="shared" si="2"/>
      </c>
    </row>
    <row r="79" spans="1:11" ht="12.75" hidden="1">
      <c r="A79" s="130" t="s">
        <v>29</v>
      </c>
      <c r="B79" s="32" t="s">
        <v>3</v>
      </c>
      <c r="C79" s="4">
        <v>68</v>
      </c>
      <c r="D79" s="4">
        <v>106</v>
      </c>
      <c r="E79" s="12">
        <v>64.15</v>
      </c>
      <c r="F79" s="4"/>
      <c r="G79" s="4"/>
      <c r="H79" s="12"/>
      <c r="I79" s="4">
        <v>9</v>
      </c>
      <c r="J79" s="4"/>
      <c r="K79" s="12">
        <f t="shared" si="2"/>
      </c>
    </row>
    <row r="80" spans="1:11" ht="12.75" hidden="1">
      <c r="A80" s="130"/>
      <c r="B80" s="36" t="s">
        <v>6</v>
      </c>
      <c r="C80" s="4">
        <v>120</v>
      </c>
      <c r="D80" s="4">
        <v>206</v>
      </c>
      <c r="E80" s="12">
        <v>58.25</v>
      </c>
      <c r="F80" s="4"/>
      <c r="G80" s="4"/>
      <c r="H80" s="12"/>
      <c r="I80" s="4">
        <v>139</v>
      </c>
      <c r="J80" s="4"/>
      <c r="K80" s="12">
        <f t="shared" si="2"/>
      </c>
    </row>
    <row r="81" spans="1:11" ht="22.5" hidden="1">
      <c r="A81" s="130"/>
      <c r="B81" s="32" t="s">
        <v>10</v>
      </c>
      <c r="C81" s="4"/>
      <c r="D81" s="4"/>
      <c r="E81" s="12"/>
      <c r="F81" s="4"/>
      <c r="G81" s="4"/>
      <c r="H81" s="12"/>
      <c r="I81" s="4"/>
      <c r="J81" s="4"/>
      <c r="K81" s="12">
        <f t="shared" si="2"/>
      </c>
    </row>
    <row r="82" spans="1:11" ht="22.5" hidden="1">
      <c r="A82" s="130"/>
      <c r="B82" s="32" t="s">
        <v>11</v>
      </c>
      <c r="C82" s="4"/>
      <c r="D82" s="4"/>
      <c r="E82" s="12"/>
      <c r="F82" s="4"/>
      <c r="G82" s="4"/>
      <c r="H82" s="12"/>
      <c r="I82" s="4"/>
      <c r="J82" s="4">
        <v>215</v>
      </c>
      <c r="K82" s="12">
        <f t="shared" si="2"/>
      </c>
    </row>
    <row r="83" spans="1:11" ht="12.75" hidden="1">
      <c r="A83" s="130" t="s">
        <v>30</v>
      </c>
      <c r="B83" s="32" t="s">
        <v>3</v>
      </c>
      <c r="C83" s="4"/>
      <c r="D83" s="4"/>
      <c r="E83" s="12"/>
      <c r="F83" s="4"/>
      <c r="G83" s="4"/>
      <c r="H83" s="12"/>
      <c r="I83" s="4"/>
      <c r="J83" s="4"/>
      <c r="K83" s="12">
        <f t="shared" si="2"/>
      </c>
    </row>
    <row r="84" spans="1:11" ht="12.75" hidden="1">
      <c r="A84" s="130"/>
      <c r="B84" s="36" t="s">
        <v>6</v>
      </c>
      <c r="C84" s="4"/>
      <c r="D84" s="4"/>
      <c r="E84" s="12"/>
      <c r="F84" s="4"/>
      <c r="G84" s="4"/>
      <c r="H84" s="12"/>
      <c r="I84" s="4"/>
      <c r="J84" s="4"/>
      <c r="K84" s="12">
        <f t="shared" si="2"/>
      </c>
    </row>
    <row r="85" spans="1:11" ht="22.5" hidden="1">
      <c r="A85" s="130"/>
      <c r="B85" s="32" t="s">
        <v>10</v>
      </c>
      <c r="C85" s="4">
        <v>117</v>
      </c>
      <c r="D85" s="4">
        <v>259</v>
      </c>
      <c r="E85" s="12">
        <v>45.17</v>
      </c>
      <c r="F85" s="4">
        <v>186</v>
      </c>
      <c r="G85" s="4">
        <v>287</v>
      </c>
      <c r="H85" s="12">
        <f>F85/G85*100</f>
        <v>64.80836236933798</v>
      </c>
      <c r="I85" s="4">
        <v>132</v>
      </c>
      <c r="J85" s="4">
        <v>362</v>
      </c>
      <c r="K85" s="12">
        <f t="shared" si="2"/>
        <v>36.46408839779006</v>
      </c>
    </row>
    <row r="86" spans="1:11" ht="22.5" hidden="1">
      <c r="A86" s="130"/>
      <c r="B86" s="32" t="s">
        <v>11</v>
      </c>
      <c r="C86" s="4">
        <v>177</v>
      </c>
      <c r="D86" s="4">
        <v>245</v>
      </c>
      <c r="E86" s="12">
        <v>72.24</v>
      </c>
      <c r="F86" s="4">
        <v>225</v>
      </c>
      <c r="G86" s="4">
        <v>301</v>
      </c>
      <c r="H86" s="12">
        <f>F86/G86*100</f>
        <v>74.75083056478405</v>
      </c>
      <c r="I86" s="4">
        <v>215</v>
      </c>
      <c r="J86" s="4">
        <v>340</v>
      </c>
      <c r="K86" s="12">
        <f t="shared" si="2"/>
        <v>63.23529411764706</v>
      </c>
    </row>
    <row r="87" spans="1:11" ht="12.75" hidden="1">
      <c r="A87" s="130" t="s">
        <v>31</v>
      </c>
      <c r="B87" s="32" t="s">
        <v>3</v>
      </c>
      <c r="C87" s="4"/>
      <c r="D87" s="4"/>
      <c r="E87" s="12"/>
      <c r="F87" s="4"/>
      <c r="G87" s="4"/>
      <c r="H87" s="12"/>
      <c r="I87" s="4"/>
      <c r="J87" s="4"/>
      <c r="K87" s="12">
        <f t="shared" si="2"/>
      </c>
    </row>
    <row r="88" spans="1:11" ht="12.75" hidden="1">
      <c r="A88" s="130"/>
      <c r="B88" s="36" t="s">
        <v>6</v>
      </c>
      <c r="C88" s="4">
        <v>261</v>
      </c>
      <c r="D88" s="4">
        <v>300</v>
      </c>
      <c r="E88" s="12">
        <v>87</v>
      </c>
      <c r="F88" s="4">
        <v>261</v>
      </c>
      <c r="G88" s="4">
        <v>299</v>
      </c>
      <c r="H88" s="12">
        <f>F88/G88*100</f>
        <v>87.29096989966555</v>
      </c>
      <c r="I88" s="4"/>
      <c r="J88" s="4"/>
      <c r="K88" s="12">
        <f t="shared" si="2"/>
      </c>
    </row>
    <row r="89" spans="1:11" ht="22.5" hidden="1">
      <c r="A89" s="130"/>
      <c r="B89" s="32" t="s">
        <v>10</v>
      </c>
      <c r="C89" s="4"/>
      <c r="D89" s="4"/>
      <c r="E89" s="12"/>
      <c r="F89" s="4"/>
      <c r="G89" s="4"/>
      <c r="H89" s="12"/>
      <c r="I89" s="4"/>
      <c r="J89" s="4"/>
      <c r="K89" s="12">
        <f t="shared" si="2"/>
      </c>
    </row>
    <row r="90" spans="1:11" ht="22.5" hidden="1">
      <c r="A90" s="130"/>
      <c r="B90" s="32" t="s">
        <v>11</v>
      </c>
      <c r="C90" s="4"/>
      <c r="D90" s="4"/>
      <c r="E90" s="12"/>
      <c r="F90" s="4"/>
      <c r="G90" s="4"/>
      <c r="H90" s="12"/>
      <c r="I90" s="4"/>
      <c r="J90" s="4"/>
      <c r="K90" s="12">
        <f t="shared" si="2"/>
      </c>
    </row>
    <row r="91" spans="1:11" ht="12.75" hidden="1">
      <c r="A91" s="130" t="s">
        <v>32</v>
      </c>
      <c r="B91" s="32" t="s">
        <v>3</v>
      </c>
      <c r="C91" s="4">
        <v>20</v>
      </c>
      <c r="D91" s="4">
        <v>117</v>
      </c>
      <c r="E91" s="12">
        <v>17.09</v>
      </c>
      <c r="F91" s="4">
        <v>20</v>
      </c>
      <c r="G91" s="4">
        <v>117</v>
      </c>
      <c r="H91" s="12">
        <f>F91/G91*100</f>
        <v>17.094017094017094</v>
      </c>
      <c r="I91" s="4">
        <v>21</v>
      </c>
      <c r="J91" s="4">
        <v>114</v>
      </c>
      <c r="K91" s="12">
        <f t="shared" si="2"/>
        <v>18.421052631578945</v>
      </c>
    </row>
    <row r="92" spans="1:11" ht="12.75" hidden="1">
      <c r="A92" s="130"/>
      <c r="B92" s="36" t="s">
        <v>6</v>
      </c>
      <c r="C92" s="4">
        <v>55</v>
      </c>
      <c r="D92" s="4">
        <v>133</v>
      </c>
      <c r="E92" s="12">
        <v>41.35</v>
      </c>
      <c r="F92" s="4">
        <v>55</v>
      </c>
      <c r="G92" s="4">
        <v>133</v>
      </c>
      <c r="H92" s="12">
        <f>F92/G92*100</f>
        <v>41.35338345864661</v>
      </c>
      <c r="I92" s="4">
        <v>45</v>
      </c>
      <c r="J92" s="4">
        <v>103</v>
      </c>
      <c r="K92" s="12">
        <f t="shared" si="2"/>
        <v>43.689320388349515</v>
      </c>
    </row>
    <row r="93" spans="1:11" ht="22.5" hidden="1">
      <c r="A93" s="130"/>
      <c r="B93" s="32" t="s">
        <v>10</v>
      </c>
      <c r="C93" s="4">
        <v>61</v>
      </c>
      <c r="D93" s="4">
        <v>185</v>
      </c>
      <c r="E93" s="12">
        <v>32.97</v>
      </c>
      <c r="F93" s="4">
        <v>61</v>
      </c>
      <c r="G93" s="4">
        <v>185</v>
      </c>
      <c r="H93" s="12">
        <f>F93/G93*100</f>
        <v>32.972972972972975</v>
      </c>
      <c r="I93" s="4">
        <v>69</v>
      </c>
      <c r="J93" s="4">
        <v>194</v>
      </c>
      <c r="K93" s="12">
        <f t="shared" si="2"/>
        <v>35.56701030927835</v>
      </c>
    </row>
    <row r="94" spans="1:11" ht="22.5" hidden="1">
      <c r="A94" s="130"/>
      <c r="B94" s="32" t="s">
        <v>11</v>
      </c>
      <c r="C94" s="4">
        <v>86</v>
      </c>
      <c r="D94" s="4">
        <v>183</v>
      </c>
      <c r="E94" s="12">
        <v>46.99</v>
      </c>
      <c r="F94" s="4">
        <v>86</v>
      </c>
      <c r="G94" s="4">
        <v>183</v>
      </c>
      <c r="H94" s="12">
        <f>F94/G94*100</f>
        <v>46.994535519125684</v>
      </c>
      <c r="I94" s="4">
        <v>109</v>
      </c>
      <c r="J94" s="4">
        <v>159</v>
      </c>
      <c r="K94" s="12">
        <f t="shared" si="2"/>
        <v>68.55345911949685</v>
      </c>
    </row>
    <row r="95" spans="1:11" ht="12.75" hidden="1">
      <c r="A95" s="130" t="s">
        <v>33</v>
      </c>
      <c r="B95" s="32" t="s">
        <v>3</v>
      </c>
      <c r="C95" s="4">
        <v>62</v>
      </c>
      <c r="D95" s="4">
        <v>70</v>
      </c>
      <c r="E95" s="12">
        <v>88.57</v>
      </c>
      <c r="F95" s="4"/>
      <c r="G95" s="4"/>
      <c r="H95" s="12"/>
      <c r="I95" s="4">
        <v>64</v>
      </c>
      <c r="J95" s="4">
        <v>61</v>
      </c>
      <c r="K95" s="12">
        <f t="shared" si="2"/>
        <v>104.91803278688525</v>
      </c>
    </row>
    <row r="96" spans="1:11" ht="12.75" hidden="1">
      <c r="A96" s="130"/>
      <c r="B96" s="36" t="s">
        <v>6</v>
      </c>
      <c r="C96" s="4">
        <v>354</v>
      </c>
      <c r="D96" s="4">
        <v>547</v>
      </c>
      <c r="E96" s="12">
        <v>64.72</v>
      </c>
      <c r="F96" s="4">
        <v>500</v>
      </c>
      <c r="G96" s="4">
        <v>615</v>
      </c>
      <c r="H96" s="12">
        <f>F96/G96*100</f>
        <v>81.30081300813008</v>
      </c>
      <c r="I96" s="4">
        <v>383</v>
      </c>
      <c r="J96" s="4">
        <v>508</v>
      </c>
      <c r="K96" s="12">
        <f t="shared" si="2"/>
        <v>75.39370078740157</v>
      </c>
    </row>
    <row r="97" spans="1:11" ht="22.5" hidden="1">
      <c r="A97" s="130"/>
      <c r="B97" s="32" t="s">
        <v>10</v>
      </c>
      <c r="C97" s="4"/>
      <c r="D97" s="4"/>
      <c r="E97" s="12"/>
      <c r="F97" s="4">
        <v>0</v>
      </c>
      <c r="G97" s="4">
        <v>0</v>
      </c>
      <c r="H97" s="12"/>
      <c r="I97" s="4"/>
      <c r="J97" s="4">
        <v>70</v>
      </c>
      <c r="K97" s="12">
        <f t="shared" si="2"/>
      </c>
    </row>
    <row r="98" spans="1:11" ht="22.5" hidden="1">
      <c r="A98" s="130"/>
      <c r="B98" s="32" t="s">
        <v>11</v>
      </c>
      <c r="C98" s="4"/>
      <c r="D98" s="4"/>
      <c r="E98" s="12"/>
      <c r="F98" s="4">
        <v>0</v>
      </c>
      <c r="G98" s="4">
        <v>0</v>
      </c>
      <c r="H98" s="12"/>
      <c r="I98" s="4"/>
      <c r="J98" s="4">
        <v>472</v>
      </c>
      <c r="K98" s="12">
        <f t="shared" si="2"/>
      </c>
    </row>
    <row r="99" spans="1:11" ht="12.75" hidden="1">
      <c r="A99" s="130" t="s">
        <v>34</v>
      </c>
      <c r="B99" s="32" t="s">
        <v>3</v>
      </c>
      <c r="C99" s="4"/>
      <c r="D99" s="4"/>
      <c r="E99" s="12"/>
      <c r="F99" s="4"/>
      <c r="G99" s="4"/>
      <c r="H99" s="12"/>
      <c r="I99" s="4"/>
      <c r="J99" s="4"/>
      <c r="K99" s="12">
        <f t="shared" si="2"/>
      </c>
    </row>
    <row r="100" spans="1:11" ht="12.75" hidden="1">
      <c r="A100" s="130"/>
      <c r="B100" s="36" t="s">
        <v>6</v>
      </c>
      <c r="C100" s="4">
        <v>177</v>
      </c>
      <c r="D100" s="4">
        <v>495</v>
      </c>
      <c r="E100" s="12">
        <v>35.76</v>
      </c>
      <c r="F100" s="4">
        <v>177</v>
      </c>
      <c r="G100" s="4">
        <v>504</v>
      </c>
      <c r="H100" s="12">
        <f>F100/G100*100</f>
        <v>35.11904761904761</v>
      </c>
      <c r="I100" s="4">
        <v>199</v>
      </c>
      <c r="J100" s="4">
        <v>504</v>
      </c>
      <c r="K100" s="12">
        <f t="shared" si="2"/>
        <v>39.48412698412698</v>
      </c>
    </row>
    <row r="101" spans="1:11" ht="22.5" hidden="1">
      <c r="A101" s="130"/>
      <c r="B101" s="32" t="s">
        <v>10</v>
      </c>
      <c r="C101" s="4"/>
      <c r="D101" s="4"/>
      <c r="E101" s="12"/>
      <c r="F101" s="4"/>
      <c r="G101" s="4"/>
      <c r="H101" s="12"/>
      <c r="I101" s="4"/>
      <c r="J101" s="4"/>
      <c r="K101" s="12">
        <f t="shared" si="2"/>
      </c>
    </row>
    <row r="102" spans="1:11" ht="22.5" hidden="1">
      <c r="A102" s="130"/>
      <c r="B102" s="32" t="s">
        <v>11</v>
      </c>
      <c r="C102" s="4"/>
      <c r="D102" s="4"/>
      <c r="E102" s="12"/>
      <c r="F102" s="4">
        <v>0</v>
      </c>
      <c r="G102" s="4">
        <v>0</v>
      </c>
      <c r="H102" s="12"/>
      <c r="I102" s="4"/>
      <c r="J102" s="4"/>
      <c r="K102" s="12">
        <f t="shared" si="2"/>
      </c>
    </row>
    <row r="103" spans="1:11" ht="12.75" hidden="1">
      <c r="A103" s="130" t="s">
        <v>35</v>
      </c>
      <c r="B103" s="32" t="s">
        <v>3</v>
      </c>
      <c r="C103" s="4">
        <v>45</v>
      </c>
      <c r="D103" s="4">
        <v>63</v>
      </c>
      <c r="E103" s="12">
        <v>71.43</v>
      </c>
      <c r="F103" s="4">
        <v>50</v>
      </c>
      <c r="G103" s="4">
        <v>83</v>
      </c>
      <c r="H103" s="12">
        <f>F103/G103*100</f>
        <v>60.24096385542169</v>
      </c>
      <c r="I103" s="4">
        <v>47</v>
      </c>
      <c r="J103" s="4">
        <v>79</v>
      </c>
      <c r="K103" s="12">
        <f t="shared" si="2"/>
        <v>59.49367088607595</v>
      </c>
    </row>
    <row r="104" spans="1:11" ht="12.75" hidden="1">
      <c r="A104" s="130"/>
      <c r="B104" s="36" t="s">
        <v>6</v>
      </c>
      <c r="C104" s="4">
        <v>58</v>
      </c>
      <c r="D104" s="4">
        <v>102</v>
      </c>
      <c r="E104" s="12">
        <v>56.86</v>
      </c>
      <c r="F104" s="4">
        <v>60</v>
      </c>
      <c r="G104" s="4">
        <v>72</v>
      </c>
      <c r="H104" s="12">
        <f>F104/G104*100</f>
        <v>83.33333333333334</v>
      </c>
      <c r="I104" s="4">
        <v>50</v>
      </c>
      <c r="J104" s="4">
        <v>83</v>
      </c>
      <c r="K104" s="12">
        <f t="shared" si="2"/>
        <v>60.24096385542169</v>
      </c>
    </row>
    <row r="105" spans="1:11" ht="22.5" hidden="1">
      <c r="A105" s="130"/>
      <c r="B105" s="32" t="s">
        <v>10</v>
      </c>
      <c r="C105" s="4"/>
      <c r="D105" s="4"/>
      <c r="E105" s="12"/>
      <c r="F105" s="4">
        <v>0</v>
      </c>
      <c r="G105" s="4">
        <v>0</v>
      </c>
      <c r="H105" s="12"/>
      <c r="I105" s="4"/>
      <c r="J105" s="4"/>
      <c r="K105" s="12">
        <f t="shared" si="2"/>
      </c>
    </row>
    <row r="106" spans="1:11" ht="22.5" hidden="1">
      <c r="A106" s="130"/>
      <c r="B106" s="32" t="s">
        <v>11</v>
      </c>
      <c r="C106" s="4"/>
      <c r="D106" s="4"/>
      <c r="E106" s="12"/>
      <c r="F106" s="4">
        <v>0</v>
      </c>
      <c r="G106" s="4">
        <v>0</v>
      </c>
      <c r="H106" s="12"/>
      <c r="I106" s="4"/>
      <c r="J106" s="4">
        <v>58</v>
      </c>
      <c r="K106" s="12">
        <f t="shared" si="2"/>
      </c>
    </row>
    <row r="107" spans="1:11" ht="12.75" hidden="1">
      <c r="A107" s="130" t="s">
        <v>36</v>
      </c>
      <c r="B107" s="32" t="s">
        <v>3</v>
      </c>
      <c r="C107" s="4"/>
      <c r="D107" s="4"/>
      <c r="E107" s="12"/>
      <c r="F107" s="4"/>
      <c r="G107" s="4"/>
      <c r="H107" s="12"/>
      <c r="I107" s="4"/>
      <c r="J107" s="4"/>
      <c r="K107" s="12">
        <f t="shared" si="2"/>
      </c>
    </row>
    <row r="108" spans="1:11" ht="12.75" hidden="1">
      <c r="A108" s="130"/>
      <c r="B108" s="36" t="s">
        <v>6</v>
      </c>
      <c r="C108" s="4">
        <v>68</v>
      </c>
      <c r="D108" s="4">
        <v>111</v>
      </c>
      <c r="E108" s="12">
        <v>61.26</v>
      </c>
      <c r="F108" s="4">
        <v>70</v>
      </c>
      <c r="G108" s="4">
        <v>100</v>
      </c>
      <c r="H108" s="12">
        <f>F108/G108*100</f>
        <v>70</v>
      </c>
      <c r="I108" s="4"/>
      <c r="J108" s="4"/>
      <c r="K108" s="12">
        <f t="shared" si="2"/>
      </c>
    </row>
    <row r="109" spans="1:11" ht="22.5" hidden="1">
      <c r="A109" s="130"/>
      <c r="B109" s="32" t="s">
        <v>10</v>
      </c>
      <c r="C109" s="4"/>
      <c r="D109" s="4"/>
      <c r="E109" s="12"/>
      <c r="F109" s="4"/>
      <c r="G109" s="4"/>
      <c r="H109" s="12"/>
      <c r="I109" s="4"/>
      <c r="J109" s="4"/>
      <c r="K109" s="12">
        <f t="shared" si="2"/>
      </c>
    </row>
    <row r="110" spans="1:11" ht="22.5" hidden="1">
      <c r="A110" s="130"/>
      <c r="B110" s="32" t="s">
        <v>11</v>
      </c>
      <c r="C110" s="4"/>
      <c r="D110" s="4"/>
      <c r="E110" s="12"/>
      <c r="F110" s="4"/>
      <c r="G110" s="4"/>
      <c r="H110" s="12"/>
      <c r="I110" s="4"/>
      <c r="J110" s="4"/>
      <c r="K110" s="12">
        <f t="shared" si="2"/>
      </c>
    </row>
    <row r="111" spans="1:11" ht="12.75" hidden="1">
      <c r="A111" s="130" t="s">
        <v>106</v>
      </c>
      <c r="B111" s="32" t="s">
        <v>3</v>
      </c>
      <c r="C111" s="4">
        <v>209</v>
      </c>
      <c r="D111" s="4">
        <v>445</v>
      </c>
      <c r="E111" s="12">
        <v>46.97</v>
      </c>
      <c r="F111" s="4">
        <v>510</v>
      </c>
      <c r="G111" s="4">
        <v>580</v>
      </c>
      <c r="H111" s="12">
        <f>F111/G111*100</f>
        <v>87.93103448275862</v>
      </c>
      <c r="I111" s="4">
        <v>338</v>
      </c>
      <c r="J111" s="4">
        <v>504</v>
      </c>
      <c r="K111" s="12">
        <f t="shared" si="2"/>
        <v>67.06349206349206</v>
      </c>
    </row>
    <row r="112" spans="1:11" ht="12.75" hidden="1">
      <c r="A112" s="130"/>
      <c r="B112" s="36" t="s">
        <v>6</v>
      </c>
      <c r="C112" s="4"/>
      <c r="D112" s="4"/>
      <c r="E112" s="12"/>
      <c r="F112" s="4">
        <v>0</v>
      </c>
      <c r="G112" s="4">
        <v>0</v>
      </c>
      <c r="H112" s="12"/>
      <c r="I112" s="4"/>
      <c r="J112" s="4"/>
      <c r="K112" s="12">
        <f t="shared" si="2"/>
      </c>
    </row>
    <row r="113" spans="1:11" ht="22.5" hidden="1">
      <c r="A113" s="130"/>
      <c r="B113" s="32" t="s">
        <v>10</v>
      </c>
      <c r="C113" s="4"/>
      <c r="D113" s="4"/>
      <c r="E113" s="12"/>
      <c r="F113" s="4">
        <v>54</v>
      </c>
      <c r="G113" s="4">
        <v>410</v>
      </c>
      <c r="H113" s="12">
        <f aca="true" t="shared" si="3" ref="H113:H118">F113/G113*100</f>
        <v>13.170731707317074</v>
      </c>
      <c r="I113" s="4">
        <v>48</v>
      </c>
      <c r="J113" s="4">
        <v>59</v>
      </c>
      <c r="K113" s="12">
        <f t="shared" si="2"/>
        <v>81.35593220338984</v>
      </c>
    </row>
    <row r="114" spans="1:11" ht="22.5" hidden="1">
      <c r="A114" s="130"/>
      <c r="B114" s="32" t="s">
        <v>11</v>
      </c>
      <c r="C114" s="4"/>
      <c r="D114" s="4"/>
      <c r="E114" s="12"/>
      <c r="F114" s="4">
        <v>0</v>
      </c>
      <c r="G114" s="4">
        <v>52</v>
      </c>
      <c r="H114" s="12">
        <f t="shared" si="3"/>
        <v>0</v>
      </c>
      <c r="I114" s="4"/>
      <c r="J114" s="4"/>
      <c r="K114" s="12">
        <f t="shared" si="2"/>
      </c>
    </row>
    <row r="115" spans="1:11" ht="15" customHeight="1">
      <c r="A115" s="131" t="s">
        <v>93</v>
      </c>
      <c r="B115" s="32" t="s">
        <v>3</v>
      </c>
      <c r="C115" s="4">
        <v>1370</v>
      </c>
      <c r="D115" s="4">
        <v>3048</v>
      </c>
      <c r="E115" s="12">
        <v>44.94750656167979</v>
      </c>
      <c r="F115" s="4">
        <f>F7+F11+F15+F19+F23+F31+F35+F39+F43+F47+F51+F55+F59+F63+F67+F71+F75+F79+F83+F87+F91+F95+F99+F103+F107+F111</f>
        <v>1602</v>
      </c>
      <c r="G115" s="4">
        <f>G7+G11+G15+G19+G23+G31+G35+G39+G43+G47+G51+G55+G59+G63+G67+G71+G75+G79+G83+G87+G91+G95+G99+G103+G107+G111</f>
        <v>2981</v>
      </c>
      <c r="H115" s="12">
        <f t="shared" si="3"/>
        <v>53.74035558537403</v>
      </c>
      <c r="I115" s="4">
        <f>I7+I11+I15+I19+I23+I31+I35+I39+I43+I47+I51+I55+I59+I63+I67+I71+I75+I79+I83+I87+I91+I95+I99+I103+I107+I111</f>
        <v>1236</v>
      </c>
      <c r="J115" s="4">
        <f>J7+J11+J15+J19+J23+J31+J35+J39+J43+J47+J51+J55+J59+J63+J67+J71+J75+J79+J83+J87+J91+J95+J99+J103+J107+J111</f>
        <v>1810</v>
      </c>
      <c r="K115" s="12">
        <f t="shared" si="2"/>
        <v>68.28729281767956</v>
      </c>
    </row>
    <row r="116" spans="1:11" ht="12.75">
      <c r="A116" s="131"/>
      <c r="B116" s="36" t="s">
        <v>6</v>
      </c>
      <c r="C116" s="4">
        <v>3380</v>
      </c>
      <c r="D116" s="4">
        <v>6052</v>
      </c>
      <c r="E116" s="12">
        <v>55.849306014540645</v>
      </c>
      <c r="F116" s="4">
        <f>F8+F12+F16+F36+F40+F44+F48+F52+F56+F60+F64+F68+F72+F76+F88+F92+F96+F100+F104+F108+F112</f>
        <v>2952</v>
      </c>
      <c r="G116" s="4">
        <f>G8+G12+G16+G36+G40+G44+G48+G52+G56+G60+G64+G68+G72+G76+G88+G92+G96+G100+G104+G108+G112</f>
        <v>4678</v>
      </c>
      <c r="H116" s="12">
        <f t="shared" si="3"/>
        <v>63.103890551517736</v>
      </c>
      <c r="I116" s="4">
        <f>I8+I12+I16+I36+I40+I44+I48+I52+I56+I60+I64+I68+I72+I76+I88+I92+I96+I100+I104+I108+I112</f>
        <v>2306</v>
      </c>
      <c r="J116" s="4">
        <f>J8+J12+J16+J36+J40+J44+J48+J52+J56+J60+J64+J68+J72+J76+J88+J92+J96+J100+J104+J108+J112</f>
        <v>3650</v>
      </c>
      <c r="K116" s="12">
        <f t="shared" si="2"/>
        <v>63.178082191780824</v>
      </c>
    </row>
    <row r="117" spans="1:11" ht="22.5">
      <c r="A117" s="131"/>
      <c r="B117" s="32" t="s">
        <v>10</v>
      </c>
      <c r="C117" s="4">
        <v>501</v>
      </c>
      <c r="D117" s="4">
        <v>1388</v>
      </c>
      <c r="E117" s="12">
        <v>36.09510086455332</v>
      </c>
      <c r="F117" s="4">
        <f>F9+F13+F17+F21+F25+F33+F37+F41+F45+F49+F53+F57+F61+F65+F69+F73+F77+F81+F85+F89+F93+F97+F101+F105+F109+F113</f>
        <v>555</v>
      </c>
      <c r="G117" s="4">
        <f>G9+G13+G17+G21+G25+G33+G37+G41+G45+G49+G53+G57+G61+G65+G69+G73+G77+G81+G85+G89+G93+G97+G101+G105+G109+G113</f>
        <v>1537</v>
      </c>
      <c r="H117" s="12">
        <f t="shared" si="3"/>
        <v>36.10930383864672</v>
      </c>
      <c r="I117" s="4">
        <f>I9+I13+I17+I21+I25+I33+I37+I41+I45+I49+I53+I57+I61+I65+I69+I73+I77+I81+I85+I89+I93+I97+I101+I105+I109+I113</f>
        <v>798</v>
      </c>
      <c r="J117" s="4">
        <f>J9+J13+J17+J21+J25+J33+J37+J41+J45+J49+J53+J57+J61+J65+J69+J73+J77+J81+J85+J89+J93+J97+J101+J105+J109+J113</f>
        <v>2784</v>
      </c>
      <c r="K117" s="12">
        <f t="shared" si="2"/>
        <v>28.663793103448278</v>
      </c>
    </row>
    <row r="118" spans="1:11" ht="22.5">
      <c r="A118" s="131"/>
      <c r="B118" s="32" t="s">
        <v>11</v>
      </c>
      <c r="C118" s="4">
        <v>1903</v>
      </c>
      <c r="D118" s="4">
        <v>2867</v>
      </c>
      <c r="E118" s="12">
        <v>66.3760027903732</v>
      </c>
      <c r="F118" s="4">
        <f>F10+F14+F18+F22+F26+F34+F38+F42+F46+F50+F54+F58+F62+F66+F70+F74+F78+F82+F86+F90+F94+F98+F102+F106+F110</f>
        <v>1872</v>
      </c>
      <c r="G118" s="4">
        <f>G10+G14+G18+G22+G26+G34+G38+G42+G46+G50+G54+G58+G62+G66+G70+G74+G78+G82+G86+G90+G94+G98+G102+G106+G110</f>
        <v>3003</v>
      </c>
      <c r="H118" s="12">
        <f t="shared" si="3"/>
        <v>62.33766233766234</v>
      </c>
      <c r="I118" s="4">
        <f>I10+I14+I18+I22+I26+I34+I38+I42+I46+I50+I54+I58+I62+I66+I70+I74+I78+I82+I86+I90+I94+I98+I102+I106+I110</f>
        <v>2249</v>
      </c>
      <c r="J118" s="4">
        <f>J10+J14+J18+J22+J26+J34+J38+J42+J46+J50+J54+J58+J62+J66+J70+J74+J78+J82+J86+J90+J94+J98+J102+J106+J110</f>
        <v>4822</v>
      </c>
      <c r="K118" s="12">
        <f t="shared" si="2"/>
        <v>46.64039817503111</v>
      </c>
    </row>
    <row r="120" spans="3:11" ht="15">
      <c r="C120" s="3">
        <f>C115+C116</f>
        <v>4750</v>
      </c>
      <c r="D120" s="3">
        <f>D115+D116</f>
        <v>9100</v>
      </c>
      <c r="E120" s="3">
        <f>C120/D120*100</f>
        <v>52.197802197802204</v>
      </c>
      <c r="F120" s="3">
        <f>F115+F116</f>
        <v>4554</v>
      </c>
      <c r="G120" s="3">
        <f>G115+G116</f>
        <v>7659</v>
      </c>
      <c r="H120" s="3">
        <f>F120/G120*100</f>
        <v>59.45945945945946</v>
      </c>
      <c r="I120">
        <v>1236</v>
      </c>
      <c r="J120" s="14">
        <v>1810</v>
      </c>
      <c r="K120" s="17">
        <f>IF(I120*J120&gt;0,I120/J120*100,"")</f>
        <v>68.28729281767956</v>
      </c>
    </row>
    <row r="121" spans="9:11" ht="15">
      <c r="I121" s="14">
        <v>2445</v>
      </c>
      <c r="J121" s="14">
        <v>3650</v>
      </c>
      <c r="K121" s="17">
        <f>IF(I121*J121&gt;0,I121/J121*100,"")</f>
        <v>66.98630136986301</v>
      </c>
    </row>
    <row r="122" spans="3:11" ht="15">
      <c r="C122" s="3">
        <f>C117+C118</f>
        <v>2404</v>
      </c>
      <c r="D122" s="3">
        <f>D117+D118</f>
        <v>4255</v>
      </c>
      <c r="E122" s="3">
        <f>C122/D122*100</f>
        <v>56.49823736780258</v>
      </c>
      <c r="F122" s="3">
        <f>F117+F118</f>
        <v>2427</v>
      </c>
      <c r="G122" s="3">
        <f>G117+G118</f>
        <v>4540</v>
      </c>
      <c r="H122" s="3">
        <f>F122/G122*100</f>
        <v>53.458149779735685</v>
      </c>
      <c r="I122" s="14">
        <v>798</v>
      </c>
      <c r="J122" s="14">
        <v>2922</v>
      </c>
      <c r="K122" s="17">
        <f>IF(I122*J122&gt;0,I122/J122*100,"")</f>
        <v>27.31006160164271</v>
      </c>
    </row>
    <row r="123" spans="9:11" ht="15">
      <c r="I123" s="14">
        <v>2407</v>
      </c>
      <c r="J123" s="14">
        <v>5173</v>
      </c>
      <c r="K123" s="17">
        <f>IF(I123*J123&gt;0,I123/J123*100,"")</f>
        <v>46.530059926541654</v>
      </c>
    </row>
    <row r="124" spans="3:7" ht="15">
      <c r="C124" s="3">
        <f>C120+C122</f>
        <v>7154</v>
      </c>
      <c r="D124" s="3">
        <f>D120+D122</f>
        <v>13355</v>
      </c>
      <c r="F124" s="3">
        <f>F120+F122</f>
        <v>6981</v>
      </c>
      <c r="G124" s="3">
        <f>G120+G122</f>
        <v>12199</v>
      </c>
    </row>
  </sheetData>
  <sheetProtection/>
  <mergeCells count="30">
    <mergeCell ref="A7:A10"/>
    <mergeCell ref="F5:H5"/>
    <mergeCell ref="A107:A110"/>
    <mergeCell ref="A55:A58"/>
    <mergeCell ref="A59:A62"/>
    <mergeCell ref="A63:A66"/>
    <mergeCell ref="A47:A50"/>
    <mergeCell ref="A51:A54"/>
    <mergeCell ref="A19:A22"/>
    <mergeCell ref="A23:A26"/>
    <mergeCell ref="A11:A14"/>
    <mergeCell ref="A15:A18"/>
    <mergeCell ref="A31:A34"/>
    <mergeCell ref="A103:A106"/>
    <mergeCell ref="A91:A94"/>
    <mergeCell ref="A35:A38"/>
    <mergeCell ref="A75:A78"/>
    <mergeCell ref="A95:A98"/>
    <mergeCell ref="A67:A70"/>
    <mergeCell ref="A71:A74"/>
    <mergeCell ref="I5:K5"/>
    <mergeCell ref="A115:A118"/>
    <mergeCell ref="C5:E5"/>
    <mergeCell ref="A79:A82"/>
    <mergeCell ref="A83:A86"/>
    <mergeCell ref="A87:A90"/>
    <mergeCell ref="A39:A42"/>
    <mergeCell ref="A43:A46"/>
    <mergeCell ref="A99:A102"/>
    <mergeCell ref="A111:A1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N39"/>
  <sheetViews>
    <sheetView zoomScalePageLayoutView="0" workbookViewId="0" topLeftCell="A1">
      <selection activeCell="A54" sqref="A54"/>
    </sheetView>
  </sheetViews>
  <sheetFormatPr defaultColWidth="9.140625" defaultRowHeight="15"/>
  <cols>
    <col min="1" max="1" width="16.57421875" style="0" customWidth="1"/>
    <col min="2" max="2" width="12.57421875" style="0" customWidth="1"/>
    <col min="3" max="3" width="11.57421875" style="0" customWidth="1"/>
    <col min="4" max="4" width="9.00390625" style="0" customWidth="1"/>
    <col min="5" max="5" width="11.28125" style="0" customWidth="1"/>
    <col min="6" max="6" width="11.7109375" style="0" customWidth="1"/>
    <col min="7" max="7" width="9.140625" style="0" customWidth="1"/>
    <col min="11" max="11" width="9.140625" style="122" customWidth="1"/>
  </cols>
  <sheetData>
    <row r="1" ht="15">
      <c r="A1" s="1" t="s">
        <v>46</v>
      </c>
    </row>
    <row r="2" spans="1:10" ht="15">
      <c r="A2" s="1">
        <v>1</v>
      </c>
      <c r="B2" s="41" t="s">
        <v>97</v>
      </c>
      <c r="C2">
        <v>9</v>
      </c>
      <c r="D2">
        <f aca="true" t="shared" si="0" ref="D2:J2">C2+1</f>
        <v>10</v>
      </c>
      <c r="E2">
        <f t="shared" si="0"/>
        <v>11</v>
      </c>
      <c r="F2">
        <f t="shared" si="0"/>
        <v>12</v>
      </c>
      <c r="G2">
        <f t="shared" si="0"/>
        <v>13</v>
      </c>
      <c r="H2">
        <f>G2+1</f>
        <v>14</v>
      </c>
      <c r="I2">
        <f t="shared" si="0"/>
        <v>15</v>
      </c>
      <c r="J2">
        <f t="shared" si="0"/>
        <v>16</v>
      </c>
    </row>
    <row r="3" spans="2:11" ht="15">
      <c r="B3" s="3"/>
      <c r="C3" s="3"/>
      <c r="D3" s="3"/>
      <c r="E3" s="3"/>
      <c r="F3" s="3" t="s">
        <v>137</v>
      </c>
      <c r="G3" s="3"/>
      <c r="H3" s="3"/>
      <c r="I3" s="3"/>
      <c r="J3" s="3"/>
      <c r="K3" s="123"/>
    </row>
    <row r="5" spans="2:12" ht="15">
      <c r="B5" s="134" t="s">
        <v>43</v>
      </c>
      <c r="C5" s="135"/>
      <c r="D5" s="136"/>
      <c r="E5" s="137" t="s">
        <v>44</v>
      </c>
      <c r="F5" s="138"/>
      <c r="G5" s="139"/>
      <c r="H5" s="134" t="s">
        <v>113</v>
      </c>
      <c r="I5" s="135"/>
      <c r="J5" s="136"/>
      <c r="K5" s="111"/>
      <c r="L5" t="s">
        <v>157</v>
      </c>
    </row>
    <row r="6" spans="1:12" ht="82.5" customHeight="1">
      <c r="A6" s="4" t="s">
        <v>0</v>
      </c>
      <c r="B6" s="9" t="s">
        <v>47</v>
      </c>
      <c r="C6" s="9" t="s">
        <v>48</v>
      </c>
      <c r="D6" s="10" t="s">
        <v>49</v>
      </c>
      <c r="E6" s="9" t="s">
        <v>47</v>
      </c>
      <c r="F6" s="9" t="s">
        <v>48</v>
      </c>
      <c r="G6" s="10" t="s">
        <v>49</v>
      </c>
      <c r="H6" s="9" t="s">
        <v>47</v>
      </c>
      <c r="I6" s="9" t="s">
        <v>48</v>
      </c>
      <c r="J6" s="112" t="s">
        <v>49</v>
      </c>
      <c r="K6" s="124"/>
      <c r="L6" s="114"/>
    </row>
    <row r="7" spans="1:14" s="3" customFormat="1" ht="12.75" hidden="1">
      <c r="A7" s="4" t="s">
        <v>2</v>
      </c>
      <c r="B7" s="4">
        <v>7</v>
      </c>
      <c r="C7" s="4">
        <v>6</v>
      </c>
      <c r="D7" s="12">
        <v>100</v>
      </c>
      <c r="E7" s="4"/>
      <c r="F7" s="4"/>
      <c r="G7" s="11"/>
      <c r="H7" s="4">
        <v>6</v>
      </c>
      <c r="I7" s="4">
        <v>7</v>
      </c>
      <c r="J7" s="113">
        <f>IF(H7*I7,H7/I7*100,"")</f>
        <v>85.71428571428571</v>
      </c>
      <c r="K7" s="125"/>
      <c r="L7" s="115">
        <v>6</v>
      </c>
      <c r="M7" s="105">
        <v>7</v>
      </c>
      <c r="N7" s="104" t="s">
        <v>2</v>
      </c>
    </row>
    <row r="8" spans="1:14" s="3" customFormat="1" ht="12.75" hidden="1">
      <c r="A8" s="4" t="s">
        <v>12</v>
      </c>
      <c r="B8" s="4">
        <v>5</v>
      </c>
      <c r="C8" s="4">
        <v>5</v>
      </c>
      <c r="D8" s="12">
        <f aca="true" t="shared" si="1" ref="D8:D34">B8/C8*100</f>
        <v>100</v>
      </c>
      <c r="E8" s="4">
        <v>5</v>
      </c>
      <c r="F8" s="4">
        <v>5</v>
      </c>
      <c r="G8" s="12">
        <f>E8/F8*100</f>
        <v>100</v>
      </c>
      <c r="H8" s="4">
        <v>4</v>
      </c>
      <c r="I8" s="4">
        <v>5</v>
      </c>
      <c r="J8" s="113">
        <f aca="true" t="shared" si="2" ref="J8:J33">IF(H8*I8,H8/I8*100,"")</f>
        <v>80</v>
      </c>
      <c r="K8" s="125"/>
      <c r="L8" s="115">
        <v>4</v>
      </c>
      <c r="M8" s="105">
        <v>5</v>
      </c>
      <c r="N8" s="104" t="s">
        <v>12</v>
      </c>
    </row>
    <row r="9" spans="1:14" s="3" customFormat="1" ht="12.75" hidden="1">
      <c r="A9" s="4" t="s">
        <v>13</v>
      </c>
      <c r="B9" s="4">
        <v>54</v>
      </c>
      <c r="C9" s="4">
        <v>59</v>
      </c>
      <c r="D9" s="12">
        <f t="shared" si="1"/>
        <v>91.52542372881356</v>
      </c>
      <c r="E9" s="4">
        <v>50</v>
      </c>
      <c r="F9" s="4">
        <v>0</v>
      </c>
      <c r="G9" s="12"/>
      <c r="H9" s="4">
        <v>69</v>
      </c>
      <c r="I9" s="4">
        <v>54</v>
      </c>
      <c r="J9" s="113">
        <f t="shared" si="2"/>
        <v>127.77777777777777</v>
      </c>
      <c r="K9" s="125"/>
      <c r="L9" s="115">
        <v>69</v>
      </c>
      <c r="M9" s="105">
        <v>54</v>
      </c>
      <c r="N9" s="104" t="s">
        <v>13</v>
      </c>
    </row>
    <row r="10" spans="1:14" s="3" customFormat="1" ht="12.75" hidden="1">
      <c r="A10" s="4" t="s">
        <v>14</v>
      </c>
      <c r="B10" s="4">
        <v>81</v>
      </c>
      <c r="C10" s="4">
        <v>99</v>
      </c>
      <c r="D10" s="12">
        <f t="shared" si="1"/>
        <v>81.81818181818183</v>
      </c>
      <c r="E10" s="4">
        <v>105</v>
      </c>
      <c r="F10" s="4"/>
      <c r="G10" s="12"/>
      <c r="H10" s="4">
        <v>100</v>
      </c>
      <c r="I10" s="4">
        <v>115</v>
      </c>
      <c r="J10" s="113">
        <f t="shared" si="2"/>
        <v>86.95652173913044</v>
      </c>
      <c r="K10" s="125"/>
      <c r="L10" s="115">
        <v>100</v>
      </c>
      <c r="M10" s="105">
        <v>115</v>
      </c>
      <c r="N10" s="104" t="s">
        <v>14</v>
      </c>
    </row>
    <row r="11" spans="1:14" s="3" customFormat="1" ht="12.75" hidden="1">
      <c r="A11" s="4" t="s">
        <v>15</v>
      </c>
      <c r="B11" s="4">
        <v>186</v>
      </c>
      <c r="C11" s="4">
        <v>235</v>
      </c>
      <c r="D11" s="12">
        <f t="shared" si="1"/>
        <v>79.14893617021276</v>
      </c>
      <c r="E11" s="4"/>
      <c r="F11" s="4"/>
      <c r="G11" s="12"/>
      <c r="H11" s="4">
        <v>392</v>
      </c>
      <c r="I11" s="4">
        <v>404</v>
      </c>
      <c r="J11" s="113">
        <f t="shared" si="2"/>
        <v>97.02970297029702</v>
      </c>
      <c r="K11" s="125"/>
      <c r="L11" s="116">
        <v>392</v>
      </c>
      <c r="M11" s="4">
        <v>404</v>
      </c>
      <c r="N11" s="104" t="s">
        <v>15</v>
      </c>
    </row>
    <row r="12" spans="1:14" s="3" customFormat="1" ht="12.75" hidden="1">
      <c r="A12" s="4" t="s">
        <v>16</v>
      </c>
      <c r="B12" s="4">
        <v>14</v>
      </c>
      <c r="C12" s="4">
        <v>16</v>
      </c>
      <c r="D12" s="12">
        <f t="shared" si="1"/>
        <v>87.5</v>
      </c>
      <c r="E12" s="4">
        <v>6</v>
      </c>
      <c r="F12" s="4">
        <v>14</v>
      </c>
      <c r="G12" s="12">
        <f>E12/F12*100</f>
        <v>42.857142857142854</v>
      </c>
      <c r="H12" s="4">
        <v>6</v>
      </c>
      <c r="I12" s="4">
        <v>8</v>
      </c>
      <c r="J12" s="113">
        <f t="shared" si="2"/>
        <v>75</v>
      </c>
      <c r="K12" s="125"/>
      <c r="L12" s="115">
        <v>6</v>
      </c>
      <c r="M12" s="105">
        <v>8</v>
      </c>
      <c r="N12" s="104" t="s">
        <v>16</v>
      </c>
    </row>
    <row r="13" spans="1:14" s="3" customFormat="1" ht="12.75" hidden="1">
      <c r="A13" s="4" t="s">
        <v>17</v>
      </c>
      <c r="B13" s="4">
        <v>179</v>
      </c>
      <c r="C13" s="4">
        <v>194</v>
      </c>
      <c r="D13" s="12">
        <f t="shared" si="1"/>
        <v>92.26804123711341</v>
      </c>
      <c r="E13" s="4">
        <v>250</v>
      </c>
      <c r="F13" s="4">
        <v>0</v>
      </c>
      <c r="G13" s="12"/>
      <c r="H13" s="4">
        <v>246</v>
      </c>
      <c r="I13" s="4">
        <v>246</v>
      </c>
      <c r="J13" s="113">
        <f t="shared" si="2"/>
        <v>100</v>
      </c>
      <c r="K13" s="125"/>
      <c r="L13" s="115">
        <v>246</v>
      </c>
      <c r="M13" s="105">
        <v>246</v>
      </c>
      <c r="N13" s="104" t="s">
        <v>17</v>
      </c>
    </row>
    <row r="14" spans="1:14" s="3" customFormat="1" ht="12.75" hidden="1">
      <c r="A14" s="4" t="s">
        <v>18</v>
      </c>
      <c r="B14" s="4">
        <v>66</v>
      </c>
      <c r="C14" s="4">
        <v>74</v>
      </c>
      <c r="D14" s="12">
        <f t="shared" si="1"/>
        <v>89.1891891891892</v>
      </c>
      <c r="E14" s="4">
        <v>90</v>
      </c>
      <c r="F14" s="4">
        <v>0</v>
      </c>
      <c r="G14" s="12"/>
      <c r="H14" s="4">
        <v>92</v>
      </c>
      <c r="I14" s="4">
        <v>91</v>
      </c>
      <c r="J14" s="113">
        <f t="shared" si="2"/>
        <v>101.0989010989011</v>
      </c>
      <c r="K14" s="125"/>
      <c r="L14" s="115">
        <v>92</v>
      </c>
      <c r="M14" s="105">
        <v>91</v>
      </c>
      <c r="N14" s="104" t="s">
        <v>18</v>
      </c>
    </row>
    <row r="15" spans="1:14" s="3" customFormat="1" ht="12.75" hidden="1">
      <c r="A15" s="4" t="s">
        <v>19</v>
      </c>
      <c r="B15" s="4">
        <v>169</v>
      </c>
      <c r="C15" s="4">
        <v>216</v>
      </c>
      <c r="D15" s="12">
        <f t="shared" si="1"/>
        <v>78.24074074074075</v>
      </c>
      <c r="E15" s="4">
        <v>171</v>
      </c>
      <c r="F15" s="4"/>
      <c r="G15" s="12"/>
      <c r="H15" s="4">
        <v>263</v>
      </c>
      <c r="I15" s="4">
        <v>170</v>
      </c>
      <c r="J15" s="113">
        <f t="shared" si="2"/>
        <v>154.7058823529412</v>
      </c>
      <c r="K15" s="125"/>
      <c r="L15" s="117">
        <v>263</v>
      </c>
      <c r="M15" s="103">
        <v>170</v>
      </c>
      <c r="N15" s="104" t="s">
        <v>19</v>
      </c>
    </row>
    <row r="16" spans="1:14" s="3" customFormat="1" ht="12.75" hidden="1">
      <c r="A16" s="4" t="s">
        <v>20</v>
      </c>
      <c r="B16" s="4"/>
      <c r="C16" s="4"/>
      <c r="D16" s="12"/>
      <c r="E16" s="4"/>
      <c r="F16" s="4"/>
      <c r="G16" s="12"/>
      <c r="H16" s="4"/>
      <c r="I16" s="4"/>
      <c r="J16" s="113">
        <f t="shared" si="2"/>
      </c>
      <c r="K16" s="125"/>
      <c r="L16" s="115"/>
      <c r="M16" s="105"/>
      <c r="N16" s="104" t="s">
        <v>20</v>
      </c>
    </row>
    <row r="17" spans="1:14" s="3" customFormat="1" ht="12.75" hidden="1">
      <c r="A17" s="4" t="s">
        <v>21</v>
      </c>
      <c r="B17" s="4">
        <v>51</v>
      </c>
      <c r="C17" s="4">
        <v>68</v>
      </c>
      <c r="D17" s="12">
        <f t="shared" si="1"/>
        <v>75</v>
      </c>
      <c r="E17" s="4">
        <v>52</v>
      </c>
      <c r="F17" s="4">
        <v>68</v>
      </c>
      <c r="G17" s="12">
        <f>E17/F17*100</f>
        <v>76.47058823529412</v>
      </c>
      <c r="H17" s="4">
        <v>51</v>
      </c>
      <c r="I17" s="4">
        <v>13</v>
      </c>
      <c r="J17" s="113">
        <f t="shared" si="2"/>
        <v>392.30769230769226</v>
      </c>
      <c r="K17" s="125"/>
      <c r="L17" s="115">
        <v>51</v>
      </c>
      <c r="M17" s="105">
        <v>13</v>
      </c>
      <c r="N17" s="104" t="s">
        <v>21</v>
      </c>
    </row>
    <row r="18" spans="1:14" s="3" customFormat="1" ht="12.75" hidden="1">
      <c r="A18" s="4" t="s">
        <v>22</v>
      </c>
      <c r="B18" s="4">
        <v>26</v>
      </c>
      <c r="C18" s="4">
        <v>35</v>
      </c>
      <c r="D18" s="12">
        <f t="shared" si="1"/>
        <v>74.28571428571429</v>
      </c>
      <c r="E18" s="4">
        <v>36</v>
      </c>
      <c r="F18" s="4">
        <v>36</v>
      </c>
      <c r="G18" s="12">
        <f>E18/F18*100</f>
        <v>100</v>
      </c>
      <c r="H18" s="4">
        <v>45</v>
      </c>
      <c r="I18" s="4">
        <v>36</v>
      </c>
      <c r="J18" s="113">
        <f t="shared" si="2"/>
        <v>125</v>
      </c>
      <c r="K18" s="125"/>
      <c r="L18" s="117">
        <v>45</v>
      </c>
      <c r="M18" s="103">
        <v>36</v>
      </c>
      <c r="N18" s="104" t="s">
        <v>22</v>
      </c>
    </row>
    <row r="19" spans="1:14" s="3" customFormat="1" ht="12.75" hidden="1">
      <c r="A19" s="4" t="s">
        <v>23</v>
      </c>
      <c r="B19" s="4">
        <v>28</v>
      </c>
      <c r="C19" s="4">
        <v>30</v>
      </c>
      <c r="D19" s="12">
        <f t="shared" si="1"/>
        <v>93.33333333333333</v>
      </c>
      <c r="E19" s="4">
        <v>6</v>
      </c>
      <c r="F19" s="4">
        <v>7</v>
      </c>
      <c r="G19" s="12">
        <f>E19/F19*100</f>
        <v>85.71428571428571</v>
      </c>
      <c r="H19" s="4">
        <v>8</v>
      </c>
      <c r="I19" s="4">
        <v>8</v>
      </c>
      <c r="J19" s="113">
        <f t="shared" si="2"/>
        <v>100</v>
      </c>
      <c r="K19" s="125"/>
      <c r="L19" s="118">
        <v>8</v>
      </c>
      <c r="M19" s="106">
        <v>8</v>
      </c>
      <c r="N19" s="104" t="s">
        <v>23</v>
      </c>
    </row>
    <row r="20" spans="1:14" s="3" customFormat="1" ht="12.75">
      <c r="A20" s="4" t="s">
        <v>24</v>
      </c>
      <c r="B20" s="4">
        <v>9</v>
      </c>
      <c r="C20" s="4">
        <v>20</v>
      </c>
      <c r="D20" s="12">
        <f t="shared" si="1"/>
        <v>45</v>
      </c>
      <c r="E20" s="4"/>
      <c r="F20" s="4"/>
      <c r="G20" s="12"/>
      <c r="H20" s="4">
        <v>18</v>
      </c>
      <c r="I20" s="4">
        <v>18</v>
      </c>
      <c r="J20" s="113">
        <f t="shared" si="2"/>
        <v>100</v>
      </c>
      <c r="K20" s="125"/>
      <c r="L20" s="119">
        <v>18</v>
      </c>
      <c r="M20" s="107">
        <v>18</v>
      </c>
      <c r="N20" s="104" t="s">
        <v>24</v>
      </c>
    </row>
    <row r="21" spans="1:14" s="3" customFormat="1" ht="12.75" hidden="1">
      <c r="A21" s="4" t="s">
        <v>25</v>
      </c>
      <c r="B21" s="4">
        <v>38</v>
      </c>
      <c r="C21" s="4">
        <v>45</v>
      </c>
      <c r="D21" s="12">
        <f t="shared" si="1"/>
        <v>84.44444444444444</v>
      </c>
      <c r="E21" s="4">
        <v>67</v>
      </c>
      <c r="F21" s="4">
        <v>67</v>
      </c>
      <c r="G21" s="12">
        <f>E21/F21*100</f>
        <v>100</v>
      </c>
      <c r="H21" s="4">
        <v>67</v>
      </c>
      <c r="I21" s="4">
        <v>67</v>
      </c>
      <c r="J21" s="113">
        <f t="shared" si="2"/>
        <v>100</v>
      </c>
      <c r="K21" s="125"/>
      <c r="L21" s="115">
        <v>67</v>
      </c>
      <c r="M21" s="105">
        <v>67</v>
      </c>
      <c r="N21" s="104" t="s">
        <v>25</v>
      </c>
    </row>
    <row r="22" spans="1:14" s="3" customFormat="1" ht="12.75" hidden="1">
      <c r="A22" s="4" t="s">
        <v>26</v>
      </c>
      <c r="B22" s="4"/>
      <c r="C22" s="4"/>
      <c r="D22" s="12"/>
      <c r="E22" s="4"/>
      <c r="F22" s="4"/>
      <c r="G22" s="12"/>
      <c r="H22" s="4"/>
      <c r="I22" s="4"/>
      <c r="J22" s="113">
        <f t="shared" si="2"/>
      </c>
      <c r="K22" s="125"/>
      <c r="L22" s="115"/>
      <c r="M22" s="105"/>
      <c r="N22" s="104" t="s">
        <v>26</v>
      </c>
    </row>
    <row r="23" spans="1:14" s="3" customFormat="1" ht="12.75" hidden="1">
      <c r="A23" s="4" t="s">
        <v>27</v>
      </c>
      <c r="B23" s="4">
        <v>29</v>
      </c>
      <c r="C23" s="4">
        <v>34</v>
      </c>
      <c r="D23" s="12">
        <f t="shared" si="1"/>
        <v>85.29411764705883</v>
      </c>
      <c r="E23" s="4">
        <v>44</v>
      </c>
      <c r="F23" s="4">
        <v>49</v>
      </c>
      <c r="G23" s="12">
        <f>E23/F23*100</f>
        <v>89.79591836734694</v>
      </c>
      <c r="H23" s="4">
        <v>27</v>
      </c>
      <c r="I23" s="4">
        <v>49</v>
      </c>
      <c r="J23" s="113">
        <f t="shared" si="2"/>
        <v>55.10204081632652</v>
      </c>
      <c r="K23" s="125"/>
      <c r="L23" s="115">
        <v>27</v>
      </c>
      <c r="M23" s="105">
        <v>49</v>
      </c>
      <c r="N23" s="104" t="s">
        <v>27</v>
      </c>
    </row>
    <row r="24" spans="1:14" s="3" customFormat="1" ht="12.75" hidden="1">
      <c r="A24" s="4" t="s">
        <v>28</v>
      </c>
      <c r="B24" s="4">
        <v>18</v>
      </c>
      <c r="C24" s="4">
        <v>18</v>
      </c>
      <c r="D24" s="12">
        <f t="shared" si="1"/>
        <v>100</v>
      </c>
      <c r="E24" s="4"/>
      <c r="F24" s="4"/>
      <c r="G24" s="12"/>
      <c r="H24" s="4">
        <v>39</v>
      </c>
      <c r="I24" s="4">
        <v>40</v>
      </c>
      <c r="J24" s="113">
        <f t="shared" si="2"/>
        <v>97.5</v>
      </c>
      <c r="K24" s="125"/>
      <c r="L24" s="115">
        <v>39</v>
      </c>
      <c r="M24" s="105">
        <v>40</v>
      </c>
      <c r="N24" s="104" t="s">
        <v>28</v>
      </c>
    </row>
    <row r="25" spans="1:14" s="3" customFormat="1" ht="12.75" hidden="1">
      <c r="A25" s="4" t="s">
        <v>29</v>
      </c>
      <c r="B25" s="4">
        <v>12</v>
      </c>
      <c r="C25" s="4">
        <v>15</v>
      </c>
      <c r="D25" s="12">
        <f t="shared" si="1"/>
        <v>80</v>
      </c>
      <c r="E25" s="4">
        <v>17</v>
      </c>
      <c r="F25" s="4">
        <v>0</v>
      </c>
      <c r="G25" s="12"/>
      <c r="H25" s="4">
        <v>12</v>
      </c>
      <c r="I25" s="4">
        <v>12</v>
      </c>
      <c r="J25" s="113">
        <f t="shared" si="2"/>
        <v>100</v>
      </c>
      <c r="K25" s="125"/>
      <c r="L25" s="115">
        <v>12</v>
      </c>
      <c r="M25" s="105">
        <v>12</v>
      </c>
      <c r="N25" s="104" t="s">
        <v>29</v>
      </c>
    </row>
    <row r="26" spans="1:14" s="3" customFormat="1" ht="12.75" hidden="1">
      <c r="A26" s="31" t="s">
        <v>30</v>
      </c>
      <c r="B26" s="4"/>
      <c r="C26" s="4"/>
      <c r="D26" s="12"/>
      <c r="E26" s="4"/>
      <c r="F26" s="4"/>
      <c r="G26" s="12"/>
      <c r="H26" s="4">
        <v>21</v>
      </c>
      <c r="I26" s="4">
        <v>17</v>
      </c>
      <c r="J26" s="113">
        <f t="shared" si="2"/>
        <v>123.52941176470588</v>
      </c>
      <c r="K26" s="125"/>
      <c r="L26" s="117">
        <v>21</v>
      </c>
      <c r="M26" s="103">
        <v>17</v>
      </c>
      <c r="N26" s="104" t="s">
        <v>30</v>
      </c>
    </row>
    <row r="27" spans="1:14" s="3" customFormat="1" ht="12.75" hidden="1">
      <c r="A27" s="4" t="s">
        <v>31</v>
      </c>
      <c r="B27" s="4"/>
      <c r="C27" s="4"/>
      <c r="D27" s="12"/>
      <c r="E27" s="4"/>
      <c r="F27" s="4"/>
      <c r="G27" s="12"/>
      <c r="H27" s="4"/>
      <c r="I27" s="4"/>
      <c r="J27" s="113">
        <f t="shared" si="2"/>
      </c>
      <c r="K27" s="125"/>
      <c r="L27" s="115"/>
      <c r="M27" s="105"/>
      <c r="N27" s="104" t="s">
        <v>31</v>
      </c>
    </row>
    <row r="28" spans="1:14" s="3" customFormat="1" ht="12.75" hidden="1">
      <c r="A28" s="4" t="s">
        <v>32</v>
      </c>
      <c r="B28" s="4">
        <v>32</v>
      </c>
      <c r="C28" s="4">
        <v>37</v>
      </c>
      <c r="D28" s="12">
        <f t="shared" si="1"/>
        <v>86.48648648648648</v>
      </c>
      <c r="E28" s="4">
        <v>32</v>
      </c>
      <c r="F28" s="4">
        <v>33</v>
      </c>
      <c r="G28" s="12">
        <f>E28/F28*100</f>
        <v>96.96969696969697</v>
      </c>
      <c r="H28" s="4">
        <v>29</v>
      </c>
      <c r="I28" s="4">
        <v>33</v>
      </c>
      <c r="J28" s="113">
        <f t="shared" si="2"/>
        <v>87.87878787878788</v>
      </c>
      <c r="K28" s="125"/>
      <c r="L28" s="120">
        <v>29</v>
      </c>
      <c r="M28" s="108">
        <v>33</v>
      </c>
      <c r="N28" s="104" t="s">
        <v>32</v>
      </c>
    </row>
    <row r="29" spans="1:14" s="3" customFormat="1" ht="12.75" hidden="1">
      <c r="A29" s="4" t="s">
        <v>33</v>
      </c>
      <c r="B29" s="4">
        <v>48</v>
      </c>
      <c r="C29" s="4">
        <v>54</v>
      </c>
      <c r="D29" s="12">
        <f t="shared" si="1"/>
        <v>88.88888888888889</v>
      </c>
      <c r="E29" s="4"/>
      <c r="F29" s="4"/>
      <c r="G29" s="12"/>
      <c r="H29" s="4">
        <v>65</v>
      </c>
      <c r="I29" s="4">
        <v>67</v>
      </c>
      <c r="J29" s="113">
        <f t="shared" si="2"/>
        <v>97.01492537313433</v>
      </c>
      <c r="K29" s="125"/>
      <c r="L29" s="115">
        <v>65</v>
      </c>
      <c r="M29" s="105">
        <v>67</v>
      </c>
      <c r="N29" s="104" t="s">
        <v>33</v>
      </c>
    </row>
    <row r="30" spans="1:14" s="3" customFormat="1" ht="12.75" hidden="1">
      <c r="A30" s="4" t="s">
        <v>34</v>
      </c>
      <c r="B30" s="4">
        <v>72</v>
      </c>
      <c r="C30" s="4">
        <v>105</v>
      </c>
      <c r="D30" s="12">
        <f t="shared" si="1"/>
        <v>68.57142857142857</v>
      </c>
      <c r="E30" s="4">
        <v>80</v>
      </c>
      <c r="F30" s="4">
        <v>83</v>
      </c>
      <c r="G30" s="12">
        <f>E30/F30*100</f>
        <v>96.3855421686747</v>
      </c>
      <c r="H30" s="4">
        <v>186</v>
      </c>
      <c r="I30" s="4">
        <v>163</v>
      </c>
      <c r="J30" s="113">
        <f t="shared" si="2"/>
        <v>114.11042944785277</v>
      </c>
      <c r="K30" s="125"/>
      <c r="L30" s="121">
        <v>186</v>
      </c>
      <c r="M30" s="102">
        <v>163</v>
      </c>
      <c r="N30" s="104" t="s">
        <v>34</v>
      </c>
    </row>
    <row r="31" spans="1:14" s="3" customFormat="1" ht="12.75" hidden="1">
      <c r="A31" s="4" t="s">
        <v>35</v>
      </c>
      <c r="B31" s="4"/>
      <c r="C31" s="4"/>
      <c r="D31" s="12"/>
      <c r="E31" s="4">
        <v>25</v>
      </c>
      <c r="F31" s="4">
        <v>0</v>
      </c>
      <c r="G31" s="12"/>
      <c r="H31" s="4">
        <v>22</v>
      </c>
      <c r="I31" s="4">
        <v>28</v>
      </c>
      <c r="J31" s="113">
        <f t="shared" si="2"/>
        <v>78.57142857142857</v>
      </c>
      <c r="K31" s="125"/>
      <c r="L31" s="115">
        <v>22</v>
      </c>
      <c r="M31" s="105">
        <v>28</v>
      </c>
      <c r="N31" s="104" t="s">
        <v>35</v>
      </c>
    </row>
    <row r="32" spans="1:14" s="3" customFormat="1" ht="12.75" hidden="1">
      <c r="A32" s="4" t="s">
        <v>36</v>
      </c>
      <c r="B32" s="4"/>
      <c r="C32" s="4"/>
      <c r="D32" s="12"/>
      <c r="E32" s="4"/>
      <c r="F32" s="4"/>
      <c r="G32" s="12"/>
      <c r="H32" s="4"/>
      <c r="I32" s="4"/>
      <c r="J32" s="113">
        <f t="shared" si="2"/>
      </c>
      <c r="K32" s="125"/>
      <c r="L32" s="118"/>
      <c r="M32" s="106"/>
      <c r="N32" s="104" t="s">
        <v>36</v>
      </c>
    </row>
    <row r="33" spans="1:14" s="3" customFormat="1" ht="12.75" hidden="1">
      <c r="A33" s="4" t="s">
        <v>106</v>
      </c>
      <c r="D33" s="12"/>
      <c r="E33" s="4">
        <v>0</v>
      </c>
      <c r="F33" s="4">
        <v>0</v>
      </c>
      <c r="G33" s="12"/>
      <c r="H33" s="4"/>
      <c r="I33" s="4"/>
      <c r="J33" s="113">
        <f t="shared" si="2"/>
      </c>
      <c r="K33" s="125"/>
      <c r="L33" s="115"/>
      <c r="M33" s="105"/>
      <c r="N33" s="104" t="s">
        <v>106</v>
      </c>
    </row>
    <row r="34" spans="1:14" s="3" customFormat="1" ht="12.75">
      <c r="A34" s="38" t="s">
        <v>93</v>
      </c>
      <c r="B34" s="37">
        <f>SUM(B7:B33)</f>
        <v>1124</v>
      </c>
      <c r="C34" s="37">
        <f>SUM(C7:C33)</f>
        <v>1365</v>
      </c>
      <c r="D34" s="12">
        <f t="shared" si="1"/>
        <v>82.34432234432234</v>
      </c>
      <c r="E34" s="4">
        <f>SUM(E7:E33)-E31-E25-E15-E14-E13-E10-E9</f>
        <v>328</v>
      </c>
      <c r="F34" s="37">
        <f>SUM(F7:F33)</f>
        <v>362</v>
      </c>
      <c r="G34" s="12">
        <f>E34/F34*100</f>
        <v>90.60773480662984</v>
      </c>
      <c r="H34" s="4">
        <v>1768</v>
      </c>
      <c r="I34" s="4">
        <v>1651</v>
      </c>
      <c r="J34" s="113">
        <f>IF(H34*I34,H34/I34*100,"")</f>
        <v>107.08661417322836</v>
      </c>
      <c r="K34" s="125"/>
      <c r="L34" s="116">
        <f>SUM(L7:L33)</f>
        <v>1768</v>
      </c>
      <c r="M34" s="4">
        <f>SUM(M7:M33)</f>
        <v>1651</v>
      </c>
      <c r="N34" s="12">
        <f>IF(L34*M34,L34/M34*100,"")</f>
        <v>107.08661417322836</v>
      </c>
    </row>
    <row r="35" spans="2:11" s="3" customFormat="1" ht="12.75">
      <c r="B35" s="56" t="s">
        <v>101</v>
      </c>
      <c r="C35" s="56"/>
      <c r="D35" s="56"/>
      <c r="E35" s="56" t="s">
        <v>99</v>
      </c>
      <c r="K35" s="123"/>
    </row>
    <row r="36" spans="2:11" s="3" customFormat="1" ht="12.75">
      <c r="B36" s="56" t="s">
        <v>100</v>
      </c>
      <c r="C36" s="56"/>
      <c r="D36" s="56"/>
      <c r="E36" s="56" t="s">
        <v>98</v>
      </c>
      <c r="H36" s="3" t="s">
        <v>155</v>
      </c>
      <c r="K36" s="123"/>
    </row>
    <row r="37" spans="8:11" s="3" customFormat="1" ht="12.75">
      <c r="H37" s="3" t="s">
        <v>154</v>
      </c>
      <c r="K37" s="123"/>
    </row>
    <row r="38" s="3" customFormat="1" ht="12.75">
      <c r="K38" s="123"/>
    </row>
    <row r="39" s="3" customFormat="1" ht="12.75">
      <c r="K39" s="123"/>
    </row>
  </sheetData>
  <sheetProtection/>
  <mergeCells count="3">
    <mergeCell ref="H5:J5"/>
    <mergeCell ref="B5:D5"/>
    <mergeCell ref="E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K12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63" sqref="A63:IV114"/>
    </sheetView>
  </sheetViews>
  <sheetFormatPr defaultColWidth="9.140625" defaultRowHeight="15"/>
  <cols>
    <col min="1" max="1" width="9.140625" style="3" customWidth="1"/>
    <col min="2" max="2" width="43.57421875" style="8" bestFit="1" customWidth="1"/>
    <col min="3" max="3" width="9.421875" style="3" customWidth="1"/>
    <col min="4" max="4" width="9.140625" style="3" customWidth="1"/>
    <col min="5" max="5" width="10.00390625" style="3" customWidth="1"/>
    <col min="6" max="6" width="9.7109375" style="3" customWidth="1"/>
    <col min="7" max="7" width="9.28125" style="3" customWidth="1"/>
    <col min="8" max="8" width="10.140625" style="3" customWidth="1"/>
    <col min="9" max="16384" width="9.140625" style="3" customWidth="1"/>
  </cols>
  <sheetData>
    <row r="1" ht="12.75">
      <c r="A1" s="2" t="s">
        <v>94</v>
      </c>
    </row>
    <row r="2" spans="3:9" ht="12.75">
      <c r="C2" s="41" t="s">
        <v>105</v>
      </c>
      <c r="D2" s="41"/>
      <c r="E2" s="41"/>
      <c r="F2" s="41"/>
      <c r="G2" s="41"/>
      <c r="H2" s="41"/>
      <c r="I2" s="3">
        <v>15</v>
      </c>
    </row>
    <row r="3" ht="12.75">
      <c r="G3" s="3" t="s">
        <v>137</v>
      </c>
    </row>
    <row r="5" spans="1:11" ht="12.75">
      <c r="A5" s="146"/>
      <c r="B5" s="147"/>
      <c r="C5" s="134" t="s">
        <v>39</v>
      </c>
      <c r="D5" s="135"/>
      <c r="E5" s="136"/>
      <c r="F5" s="137" t="s">
        <v>40</v>
      </c>
      <c r="G5" s="138"/>
      <c r="H5" s="139"/>
      <c r="I5" s="134" t="s">
        <v>117</v>
      </c>
      <c r="J5" s="135"/>
      <c r="K5" s="136"/>
    </row>
    <row r="6" spans="1:11" ht="45">
      <c r="A6" s="4" t="s">
        <v>0</v>
      </c>
      <c r="B6" s="6" t="s">
        <v>1</v>
      </c>
      <c r="C6" s="9" t="s">
        <v>50</v>
      </c>
      <c r="D6" s="9" t="s">
        <v>51</v>
      </c>
      <c r="E6" s="10" t="s">
        <v>52</v>
      </c>
      <c r="F6" s="9" t="s">
        <v>50</v>
      </c>
      <c r="G6" s="9" t="s">
        <v>51</v>
      </c>
      <c r="H6" s="10" t="s">
        <v>52</v>
      </c>
      <c r="I6" s="9" t="s">
        <v>50</v>
      </c>
      <c r="J6" s="9" t="s">
        <v>51</v>
      </c>
      <c r="K6" s="10" t="s">
        <v>52</v>
      </c>
    </row>
    <row r="7" spans="1:11" ht="12.75" customHeight="1" hidden="1">
      <c r="A7" s="143" t="s">
        <v>2</v>
      </c>
      <c r="B7" s="22" t="s">
        <v>3</v>
      </c>
      <c r="C7" s="4"/>
      <c r="D7" s="4"/>
      <c r="E7" s="12"/>
      <c r="F7" s="4"/>
      <c r="G7" s="4"/>
      <c r="H7" s="12"/>
      <c r="I7" s="4"/>
      <c r="J7" s="4"/>
      <c r="K7" s="12">
        <f>IF(I7*J7,I7/J7*100,"")</f>
      </c>
    </row>
    <row r="8" spans="1:11" ht="12.75" hidden="1">
      <c r="A8" s="144"/>
      <c r="B8" s="22" t="s">
        <v>6</v>
      </c>
      <c r="C8" s="4">
        <v>14</v>
      </c>
      <c r="D8" s="4">
        <v>336</v>
      </c>
      <c r="E8" s="12">
        <v>4.17</v>
      </c>
      <c r="F8" s="4">
        <v>0</v>
      </c>
      <c r="G8" s="4">
        <v>236</v>
      </c>
      <c r="H8" s="12">
        <f>F8/G8*100</f>
        <v>0</v>
      </c>
      <c r="I8" s="4">
        <v>20</v>
      </c>
      <c r="J8" s="4">
        <v>271</v>
      </c>
      <c r="K8" s="12">
        <f aca="true" t="shared" si="0" ref="K8:K71">IF(I8*J8,I8/J8*100,"")</f>
        <v>7.380073800738007</v>
      </c>
    </row>
    <row r="9" spans="1:11" ht="12.75" customHeight="1" hidden="1">
      <c r="A9" s="144"/>
      <c r="B9" s="22" t="s">
        <v>10</v>
      </c>
      <c r="C9" s="4"/>
      <c r="D9" s="4"/>
      <c r="E9" s="12"/>
      <c r="F9" s="4"/>
      <c r="G9" s="4"/>
      <c r="H9" s="12"/>
      <c r="I9" s="4"/>
      <c r="J9" s="4"/>
      <c r="K9" s="12">
        <f t="shared" si="0"/>
      </c>
    </row>
    <row r="10" spans="1:11" ht="12.75" customHeight="1" hidden="1">
      <c r="A10" s="144"/>
      <c r="B10" s="22" t="s">
        <v>11</v>
      </c>
      <c r="C10" s="4"/>
      <c r="D10" s="4"/>
      <c r="E10" s="12"/>
      <c r="F10" s="4">
        <v>0</v>
      </c>
      <c r="G10" s="4">
        <v>100</v>
      </c>
      <c r="H10" s="12">
        <f>F10/G10*100</f>
        <v>0</v>
      </c>
      <c r="I10" s="4">
        <v>5</v>
      </c>
      <c r="J10" s="4">
        <v>104</v>
      </c>
      <c r="K10" s="12">
        <f t="shared" si="0"/>
        <v>4.807692307692308</v>
      </c>
    </row>
    <row r="11" spans="1:11" ht="12.75" customHeight="1" hidden="1">
      <c r="A11" s="143" t="s">
        <v>12</v>
      </c>
      <c r="B11" s="22" t="s">
        <v>3</v>
      </c>
      <c r="C11" s="4"/>
      <c r="D11" s="4"/>
      <c r="E11" s="12"/>
      <c r="F11" s="4"/>
      <c r="G11" s="4"/>
      <c r="H11" s="12"/>
      <c r="I11" s="4"/>
      <c r="J11" s="4"/>
      <c r="K11" s="12">
        <f t="shared" si="0"/>
      </c>
    </row>
    <row r="12" spans="1:11" ht="12.75" hidden="1">
      <c r="A12" s="144"/>
      <c r="B12" s="22" t="s">
        <v>6</v>
      </c>
      <c r="C12" s="4">
        <v>2</v>
      </c>
      <c r="D12" s="4">
        <v>71</v>
      </c>
      <c r="E12" s="12">
        <v>2.82</v>
      </c>
      <c r="F12" s="4">
        <v>0</v>
      </c>
      <c r="G12" s="4">
        <v>85</v>
      </c>
      <c r="H12" s="12">
        <f>F12/G12*100</f>
        <v>0</v>
      </c>
      <c r="I12" s="4"/>
      <c r="J12" s="4">
        <v>47</v>
      </c>
      <c r="K12" s="12">
        <f t="shared" si="0"/>
      </c>
    </row>
    <row r="13" spans="1:11" ht="12.75" customHeight="1" hidden="1">
      <c r="A13" s="144"/>
      <c r="B13" s="22" t="s">
        <v>10</v>
      </c>
      <c r="C13" s="4"/>
      <c r="D13" s="4"/>
      <c r="E13" s="12"/>
      <c r="F13" s="4"/>
      <c r="G13" s="4"/>
      <c r="H13" s="12"/>
      <c r="I13" s="4"/>
      <c r="J13" s="4"/>
      <c r="K13" s="12">
        <f t="shared" si="0"/>
      </c>
    </row>
    <row r="14" spans="1:11" ht="12.75" customHeight="1" hidden="1">
      <c r="A14" s="144"/>
      <c r="B14" s="22" t="s">
        <v>11</v>
      </c>
      <c r="C14" s="4"/>
      <c r="D14" s="4"/>
      <c r="E14" s="12"/>
      <c r="F14" s="4"/>
      <c r="G14" s="4">
        <v>34</v>
      </c>
      <c r="H14" s="12">
        <f>F14/G14*100</f>
        <v>0</v>
      </c>
      <c r="I14" s="4">
        <v>1</v>
      </c>
      <c r="J14" s="4">
        <v>32</v>
      </c>
      <c r="K14" s="12">
        <f t="shared" si="0"/>
        <v>3.125</v>
      </c>
    </row>
    <row r="15" spans="1:11" ht="12.75" customHeight="1" hidden="1">
      <c r="A15" s="143" t="s">
        <v>13</v>
      </c>
      <c r="B15" s="22" t="s">
        <v>3</v>
      </c>
      <c r="C15" s="4"/>
      <c r="D15" s="4"/>
      <c r="E15" s="12"/>
      <c r="F15" s="4"/>
      <c r="G15" s="4"/>
      <c r="H15" s="12"/>
      <c r="I15" s="4"/>
      <c r="J15" s="4"/>
      <c r="K15" s="12">
        <f t="shared" si="0"/>
      </c>
    </row>
    <row r="16" spans="1:11" ht="12.75" hidden="1">
      <c r="A16" s="144"/>
      <c r="B16" s="22" t="s">
        <v>6</v>
      </c>
      <c r="C16" s="4">
        <v>27</v>
      </c>
      <c r="D16" s="4">
        <v>288</v>
      </c>
      <c r="E16" s="12">
        <f>C16/D16*100</f>
        <v>9.375</v>
      </c>
      <c r="F16" s="4">
        <v>22</v>
      </c>
      <c r="G16" s="4">
        <v>291</v>
      </c>
      <c r="H16" s="12">
        <f>F16/G16*100</f>
        <v>7.560137457044673</v>
      </c>
      <c r="I16" s="4">
        <v>16</v>
      </c>
      <c r="J16" s="4">
        <v>231</v>
      </c>
      <c r="K16" s="12">
        <f t="shared" si="0"/>
        <v>6.926406926406926</v>
      </c>
    </row>
    <row r="17" spans="1:11" ht="12.75" customHeight="1" hidden="1">
      <c r="A17" s="144"/>
      <c r="B17" s="22" t="s">
        <v>10</v>
      </c>
      <c r="C17" s="4"/>
      <c r="D17" s="4"/>
      <c r="E17" s="12"/>
      <c r="F17" s="4"/>
      <c r="G17" s="4"/>
      <c r="H17" s="12"/>
      <c r="I17" s="4"/>
      <c r="J17" s="4"/>
      <c r="K17" s="12">
        <f t="shared" si="0"/>
      </c>
    </row>
    <row r="18" spans="1:11" ht="12.75" customHeight="1" hidden="1">
      <c r="A18" s="144"/>
      <c r="B18" s="22" t="s">
        <v>11</v>
      </c>
      <c r="C18" s="4"/>
      <c r="D18" s="4"/>
      <c r="E18" s="12"/>
      <c r="F18" s="4">
        <v>0</v>
      </c>
      <c r="G18" s="4">
        <v>106</v>
      </c>
      <c r="H18" s="12">
        <f>F18/G18*100</f>
        <v>0</v>
      </c>
      <c r="I18" s="4"/>
      <c r="J18" s="4">
        <v>104</v>
      </c>
      <c r="K18" s="12">
        <f t="shared" si="0"/>
      </c>
    </row>
    <row r="19" spans="1:11" ht="12.75" customHeight="1" hidden="1">
      <c r="A19" s="143" t="s">
        <v>14</v>
      </c>
      <c r="B19" s="22" t="s">
        <v>3</v>
      </c>
      <c r="C19" s="4"/>
      <c r="D19" s="4">
        <v>273</v>
      </c>
      <c r="E19" s="12">
        <v>0</v>
      </c>
      <c r="F19" s="4"/>
      <c r="G19" s="4">
        <v>789</v>
      </c>
      <c r="H19" s="12">
        <f>F19/G19*100</f>
        <v>0</v>
      </c>
      <c r="I19" s="4"/>
      <c r="J19" s="4"/>
      <c r="K19" s="12">
        <f t="shared" si="0"/>
      </c>
    </row>
    <row r="20" spans="1:11" ht="12.75" hidden="1">
      <c r="A20" s="144"/>
      <c r="B20" s="22" t="s">
        <v>6</v>
      </c>
      <c r="C20" s="4">
        <v>34</v>
      </c>
      <c r="D20" s="4">
        <v>958</v>
      </c>
      <c r="E20" s="12">
        <v>3.55</v>
      </c>
      <c r="F20" s="4"/>
      <c r="G20" s="4">
        <v>1871</v>
      </c>
      <c r="H20" s="12">
        <f>F20/G20*100</f>
        <v>0</v>
      </c>
      <c r="I20" s="4">
        <v>35</v>
      </c>
      <c r="J20" s="4">
        <v>552</v>
      </c>
      <c r="K20" s="12">
        <f t="shared" si="0"/>
        <v>6.340579710144928</v>
      </c>
    </row>
    <row r="21" spans="1:11" ht="12.75" customHeight="1" hidden="1">
      <c r="A21" s="144"/>
      <c r="B21" s="22" t="s">
        <v>10</v>
      </c>
      <c r="C21" s="4">
        <v>91</v>
      </c>
      <c r="D21" s="4">
        <v>421</v>
      </c>
      <c r="E21" s="12">
        <v>21.62</v>
      </c>
      <c r="F21" s="4">
        <v>50</v>
      </c>
      <c r="G21" s="4">
        <v>720</v>
      </c>
      <c r="H21" s="12">
        <f>F21/G21*100</f>
        <v>6.944444444444445</v>
      </c>
      <c r="I21" s="4">
        <v>56</v>
      </c>
      <c r="J21" s="4">
        <v>546</v>
      </c>
      <c r="K21" s="12">
        <f t="shared" si="0"/>
        <v>10.256410256410255</v>
      </c>
    </row>
    <row r="22" spans="1:11" ht="12.75" customHeight="1" hidden="1">
      <c r="A22" s="144"/>
      <c r="B22" s="22" t="s">
        <v>11</v>
      </c>
      <c r="C22" s="4">
        <v>69</v>
      </c>
      <c r="D22" s="4">
        <v>906</v>
      </c>
      <c r="E22" s="12">
        <v>7.62</v>
      </c>
      <c r="F22" s="4">
        <v>90</v>
      </c>
      <c r="G22" s="4">
        <v>1440</v>
      </c>
      <c r="H22" s="12">
        <f>F22/G22*100</f>
        <v>6.25</v>
      </c>
      <c r="I22" s="4">
        <v>86</v>
      </c>
      <c r="J22" s="4">
        <v>1189</v>
      </c>
      <c r="K22" s="12">
        <f t="shared" si="0"/>
        <v>7.232968881412952</v>
      </c>
    </row>
    <row r="23" spans="1:11" ht="12.75" customHeight="1" hidden="1">
      <c r="A23" s="143" t="s">
        <v>15</v>
      </c>
      <c r="B23" s="22" t="s">
        <v>3</v>
      </c>
      <c r="C23" s="4"/>
      <c r="D23" s="4"/>
      <c r="E23" s="12"/>
      <c r="F23" s="4"/>
      <c r="G23" s="4"/>
      <c r="H23" s="12"/>
      <c r="I23" s="100"/>
      <c r="J23" s="100"/>
      <c r="K23" s="101">
        <f t="shared" si="0"/>
      </c>
    </row>
    <row r="24" spans="1:11" ht="12.75" hidden="1">
      <c r="A24" s="144"/>
      <c r="B24" s="22" t="s">
        <v>6</v>
      </c>
      <c r="C24" s="4"/>
      <c r="D24" s="4"/>
      <c r="E24" s="12"/>
      <c r="F24" s="4"/>
      <c r="G24" s="4"/>
      <c r="H24" s="12"/>
      <c r="I24" s="100"/>
      <c r="J24" s="100"/>
      <c r="K24" s="101">
        <f t="shared" si="0"/>
      </c>
    </row>
    <row r="25" spans="1:11" ht="12.75" customHeight="1" hidden="1">
      <c r="A25" s="144"/>
      <c r="B25" s="22" t="s">
        <v>10</v>
      </c>
      <c r="C25" s="4">
        <v>186</v>
      </c>
      <c r="D25" s="4">
        <v>1038</v>
      </c>
      <c r="E25" s="12">
        <v>17.92</v>
      </c>
      <c r="F25" s="4"/>
      <c r="G25" s="4"/>
      <c r="H25" s="12"/>
      <c r="I25" s="100">
        <v>209</v>
      </c>
      <c r="J25" s="100">
        <v>1080</v>
      </c>
      <c r="K25" s="101">
        <f t="shared" si="0"/>
        <v>19.35185185185185</v>
      </c>
    </row>
    <row r="26" spans="1:11" ht="12.75" customHeight="1" hidden="1">
      <c r="A26" s="144"/>
      <c r="B26" s="22" t="s">
        <v>11</v>
      </c>
      <c r="C26" s="4">
        <v>230</v>
      </c>
      <c r="D26" s="4">
        <v>1930</v>
      </c>
      <c r="E26" s="12">
        <v>11.92</v>
      </c>
      <c r="F26" s="4"/>
      <c r="G26" s="4"/>
      <c r="H26" s="12"/>
      <c r="I26" s="100">
        <v>243</v>
      </c>
      <c r="J26" s="100">
        <v>1931</v>
      </c>
      <c r="K26" s="101">
        <f t="shared" si="0"/>
        <v>12.58415328845158</v>
      </c>
    </row>
    <row r="27" spans="1:11" ht="12.75" customHeight="1" hidden="1">
      <c r="A27" s="143" t="s">
        <v>16</v>
      </c>
      <c r="B27" s="22" t="s">
        <v>3</v>
      </c>
      <c r="C27" s="4"/>
      <c r="D27" s="4"/>
      <c r="E27" s="12"/>
      <c r="F27" s="4"/>
      <c r="G27" s="4"/>
      <c r="H27" s="12"/>
      <c r="I27" s="4"/>
      <c r="J27" s="4"/>
      <c r="K27" s="12">
        <f t="shared" si="0"/>
      </c>
    </row>
    <row r="28" spans="1:11" ht="12.75" customHeight="1" hidden="1">
      <c r="A28" s="144"/>
      <c r="B28" s="22" t="s">
        <v>6</v>
      </c>
      <c r="C28" s="4">
        <v>49</v>
      </c>
      <c r="D28" s="4">
        <v>484</v>
      </c>
      <c r="E28" s="12">
        <v>10.12</v>
      </c>
      <c r="F28"/>
      <c r="G28" s="4"/>
      <c r="H28" s="12"/>
      <c r="I28" s="4"/>
      <c r="J28" s="4">
        <v>336</v>
      </c>
      <c r="K28" s="12">
        <f t="shared" si="0"/>
      </c>
    </row>
    <row r="29" spans="1:11" ht="12.75" customHeight="1" hidden="1">
      <c r="A29" s="144"/>
      <c r="B29" s="22" t="s">
        <v>10</v>
      </c>
      <c r="C29" s="4"/>
      <c r="D29" s="4">
        <v>0</v>
      </c>
      <c r="E29" s="12">
        <v>0</v>
      </c>
      <c r="F29" s="4">
        <v>0</v>
      </c>
      <c r="G29" s="4">
        <v>0</v>
      </c>
      <c r="H29" s="12">
        <v>0</v>
      </c>
      <c r="I29" s="4"/>
      <c r="J29" s="4"/>
      <c r="K29" s="12">
        <f t="shared" si="0"/>
      </c>
    </row>
    <row r="30" spans="1:11" ht="12.75" customHeight="1" hidden="1">
      <c r="A30" s="145"/>
      <c r="B30" s="22" t="s">
        <v>11</v>
      </c>
      <c r="C30" s="4">
        <v>41</v>
      </c>
      <c r="D30" s="4">
        <v>361</v>
      </c>
      <c r="E30" s="12">
        <f>C30/D30*100</f>
        <v>11.357340720221606</v>
      </c>
      <c r="F30" s="4"/>
      <c r="G30" s="4">
        <v>310</v>
      </c>
      <c r="H30" s="12">
        <v>0</v>
      </c>
      <c r="I30" s="4">
        <v>31</v>
      </c>
      <c r="J30" s="4">
        <v>531</v>
      </c>
      <c r="K30" s="12">
        <f t="shared" si="0"/>
        <v>5.83804143126177</v>
      </c>
    </row>
    <row r="31" spans="1:11" ht="12.75" customHeight="1" hidden="1">
      <c r="A31" s="143" t="s">
        <v>17</v>
      </c>
      <c r="B31" s="22" t="s">
        <v>3</v>
      </c>
      <c r="C31" s="4"/>
      <c r="D31" s="4"/>
      <c r="E31" s="12"/>
      <c r="F31" s="4"/>
      <c r="G31" s="4"/>
      <c r="H31" s="12"/>
      <c r="I31" s="4"/>
      <c r="J31" s="4"/>
      <c r="K31" s="12">
        <f t="shared" si="0"/>
      </c>
    </row>
    <row r="32" spans="1:11" ht="12.75" hidden="1">
      <c r="A32" s="144"/>
      <c r="B32" s="22" t="s">
        <v>6</v>
      </c>
      <c r="C32" s="4"/>
      <c r="D32" s="4"/>
      <c r="E32" s="12"/>
      <c r="F32" s="4"/>
      <c r="G32" s="4"/>
      <c r="H32" s="12"/>
      <c r="I32" s="4"/>
      <c r="J32" s="4"/>
      <c r="K32" s="12">
        <f t="shared" si="0"/>
      </c>
    </row>
    <row r="33" spans="1:11" ht="12.75" customHeight="1" hidden="1">
      <c r="A33" s="144"/>
      <c r="B33" s="22" t="s">
        <v>10</v>
      </c>
      <c r="C33" s="4">
        <v>24</v>
      </c>
      <c r="D33" s="4">
        <v>101</v>
      </c>
      <c r="E33" s="12">
        <v>23.76</v>
      </c>
      <c r="F33" s="4">
        <v>20</v>
      </c>
      <c r="G33" s="4">
        <v>100</v>
      </c>
      <c r="H33" s="12">
        <f aca="true" t="shared" si="1" ref="H33:H38">F33/G33*100</f>
        <v>20</v>
      </c>
      <c r="I33" s="4">
        <v>3</v>
      </c>
      <c r="J33" s="4">
        <v>101</v>
      </c>
      <c r="K33" s="12">
        <f t="shared" si="0"/>
        <v>2.9702970297029703</v>
      </c>
    </row>
    <row r="34" spans="1:11" ht="12.75" customHeight="1" hidden="1">
      <c r="A34" s="144"/>
      <c r="B34" s="22" t="s">
        <v>11</v>
      </c>
      <c r="C34" s="4">
        <v>152</v>
      </c>
      <c r="D34" s="4">
        <v>2279</v>
      </c>
      <c r="E34" s="12">
        <v>6.67</v>
      </c>
      <c r="F34" s="4">
        <v>150</v>
      </c>
      <c r="G34" s="4">
        <v>2300</v>
      </c>
      <c r="H34" s="12">
        <f t="shared" si="1"/>
        <v>6.521739130434782</v>
      </c>
      <c r="I34" s="4">
        <v>40</v>
      </c>
      <c r="J34" s="4">
        <v>2257</v>
      </c>
      <c r="K34" s="12">
        <f t="shared" si="0"/>
        <v>1.7722640673460344</v>
      </c>
    </row>
    <row r="35" spans="1:11" ht="12.75" customHeight="1" hidden="1">
      <c r="A35" s="143" t="s">
        <v>18</v>
      </c>
      <c r="B35" s="22" t="s">
        <v>3</v>
      </c>
      <c r="C35" s="4">
        <v>116</v>
      </c>
      <c r="D35" s="4">
        <v>803</v>
      </c>
      <c r="E35" s="12">
        <v>14.45</v>
      </c>
      <c r="F35" s="4">
        <v>0</v>
      </c>
      <c r="G35" s="4">
        <v>500</v>
      </c>
      <c r="H35" s="12">
        <f t="shared" si="1"/>
        <v>0</v>
      </c>
      <c r="I35" s="4">
        <v>40</v>
      </c>
      <c r="J35" s="4">
        <v>425</v>
      </c>
      <c r="K35" s="12">
        <f t="shared" si="0"/>
        <v>9.411764705882353</v>
      </c>
    </row>
    <row r="36" spans="1:11" ht="12.75" hidden="1">
      <c r="A36" s="144"/>
      <c r="B36" s="22" t="s">
        <v>6</v>
      </c>
      <c r="C36" s="4">
        <v>72</v>
      </c>
      <c r="D36" s="4">
        <v>1037</v>
      </c>
      <c r="E36" s="12">
        <v>6.94</v>
      </c>
      <c r="F36" s="4">
        <v>0</v>
      </c>
      <c r="G36" s="4">
        <v>700</v>
      </c>
      <c r="H36" s="12">
        <f t="shared" si="1"/>
        <v>0</v>
      </c>
      <c r="I36" s="4">
        <v>38</v>
      </c>
      <c r="J36" s="4">
        <v>689</v>
      </c>
      <c r="K36" s="12">
        <f t="shared" si="0"/>
        <v>5.515239477503629</v>
      </c>
    </row>
    <row r="37" spans="1:11" ht="12.75" customHeight="1" hidden="1">
      <c r="A37" s="144"/>
      <c r="B37" s="22" t="s">
        <v>10</v>
      </c>
      <c r="C37" s="4"/>
      <c r="D37" s="4"/>
      <c r="E37" s="12"/>
      <c r="F37" s="4">
        <v>35</v>
      </c>
      <c r="G37" s="4">
        <v>480</v>
      </c>
      <c r="H37" s="12">
        <f t="shared" si="1"/>
        <v>7.291666666666667</v>
      </c>
      <c r="I37" s="4">
        <v>2</v>
      </c>
      <c r="J37" s="4">
        <v>492</v>
      </c>
      <c r="K37" s="12">
        <f t="shared" si="0"/>
        <v>0.40650406504065045</v>
      </c>
    </row>
    <row r="38" spans="1:11" ht="12.75" customHeight="1" hidden="1">
      <c r="A38" s="144"/>
      <c r="B38" s="22" t="s">
        <v>11</v>
      </c>
      <c r="C38" s="4">
        <v>2</v>
      </c>
      <c r="D38" s="4">
        <v>121</v>
      </c>
      <c r="E38" s="12">
        <v>1.65</v>
      </c>
      <c r="F38" s="4">
        <v>30</v>
      </c>
      <c r="G38" s="4">
        <v>300</v>
      </c>
      <c r="H38" s="12">
        <f t="shared" si="1"/>
        <v>10</v>
      </c>
      <c r="I38" s="4"/>
      <c r="J38" s="4">
        <v>283</v>
      </c>
      <c r="K38" s="12">
        <f t="shared" si="0"/>
      </c>
    </row>
    <row r="39" spans="1:11" ht="12.75" customHeight="1" hidden="1">
      <c r="A39" s="143" t="s">
        <v>19</v>
      </c>
      <c r="B39" s="22" t="s">
        <v>3</v>
      </c>
      <c r="C39" s="4"/>
      <c r="D39" s="4"/>
      <c r="E39" s="12"/>
      <c r="F39" s="4"/>
      <c r="G39" s="4"/>
      <c r="H39" s="12"/>
      <c r="I39" s="4"/>
      <c r="J39" s="4"/>
      <c r="K39" s="12">
        <f t="shared" si="0"/>
      </c>
    </row>
    <row r="40" spans="1:11" ht="12.75" hidden="1">
      <c r="A40" s="144"/>
      <c r="B40" s="22" t="s">
        <v>6</v>
      </c>
      <c r="C40" s="4">
        <v>795</v>
      </c>
      <c r="D40" s="4">
        <v>4228</v>
      </c>
      <c r="E40" s="12">
        <v>18.8</v>
      </c>
      <c r="F40" s="4">
        <v>300</v>
      </c>
      <c r="G40" s="4">
        <v>3300</v>
      </c>
      <c r="H40" s="12">
        <f>F40/G40*100</f>
        <v>9.090909090909092</v>
      </c>
      <c r="I40" s="4"/>
      <c r="J40" s="4"/>
      <c r="K40" s="12">
        <f t="shared" si="0"/>
      </c>
    </row>
    <row r="41" spans="1:11" ht="12.75" customHeight="1" hidden="1">
      <c r="A41" s="144"/>
      <c r="B41" s="22" t="s">
        <v>10</v>
      </c>
      <c r="C41" s="4"/>
      <c r="D41" s="4"/>
      <c r="E41" s="12"/>
      <c r="F41" s="4"/>
      <c r="G41" s="4"/>
      <c r="H41" s="12"/>
      <c r="I41" s="4">
        <v>27</v>
      </c>
      <c r="J41" s="4">
        <v>632</v>
      </c>
      <c r="K41" s="12">
        <f t="shared" si="0"/>
        <v>4.272151898734177</v>
      </c>
    </row>
    <row r="42" spans="1:11" ht="12.75" customHeight="1" hidden="1">
      <c r="A42" s="144"/>
      <c r="B42" s="22" t="s">
        <v>11</v>
      </c>
      <c r="C42" s="4">
        <v>133</v>
      </c>
      <c r="D42" s="4">
        <v>705</v>
      </c>
      <c r="E42" s="12">
        <v>18.87</v>
      </c>
      <c r="F42" s="4">
        <v>500</v>
      </c>
      <c r="G42" s="4">
        <v>1900</v>
      </c>
      <c r="H42" s="12">
        <f aca="true" t="shared" si="2" ref="H42:H72">F42/G42*100</f>
        <v>26.31578947368421</v>
      </c>
      <c r="I42" s="4">
        <v>28</v>
      </c>
      <c r="J42" s="4">
        <v>743</v>
      </c>
      <c r="K42" s="12">
        <f t="shared" si="0"/>
        <v>3.768506056527591</v>
      </c>
    </row>
    <row r="43" spans="1:11" ht="12.75" customHeight="1" hidden="1">
      <c r="A43" s="143" t="s">
        <v>20</v>
      </c>
      <c r="B43" s="22" t="s">
        <v>3</v>
      </c>
      <c r="C43" s="4">
        <v>2</v>
      </c>
      <c r="D43" s="4">
        <v>79</v>
      </c>
      <c r="E43" s="12">
        <v>2.53</v>
      </c>
      <c r="F43" s="4">
        <v>0</v>
      </c>
      <c r="G43" s="4">
        <v>35</v>
      </c>
      <c r="H43" s="12">
        <f t="shared" si="2"/>
        <v>0</v>
      </c>
      <c r="I43" s="4"/>
      <c r="J43" s="4"/>
      <c r="K43" s="12">
        <f t="shared" si="0"/>
      </c>
    </row>
    <row r="44" spans="1:11" ht="12.75" hidden="1">
      <c r="A44" s="144"/>
      <c r="B44" s="22" t="s">
        <v>6</v>
      </c>
      <c r="C44" s="4">
        <v>51</v>
      </c>
      <c r="D44" s="4">
        <v>607</v>
      </c>
      <c r="E44" s="12">
        <v>8.4</v>
      </c>
      <c r="F44" s="4">
        <v>25</v>
      </c>
      <c r="G44" s="4">
        <v>500</v>
      </c>
      <c r="H44" s="12">
        <f t="shared" si="2"/>
        <v>5</v>
      </c>
      <c r="I44" s="4"/>
      <c r="J44" s="4">
        <v>2539</v>
      </c>
      <c r="K44" s="12">
        <f t="shared" si="0"/>
      </c>
    </row>
    <row r="45" spans="1:11" ht="12.75" customHeight="1" hidden="1">
      <c r="A45" s="144"/>
      <c r="B45" s="22" t="s">
        <v>10</v>
      </c>
      <c r="C45" s="4"/>
      <c r="D45" s="4"/>
      <c r="E45" s="12"/>
      <c r="F45" s="4"/>
      <c r="G45" s="4"/>
      <c r="H45" s="12"/>
      <c r="I45" s="4"/>
      <c r="J45" s="4"/>
      <c r="K45" s="12">
        <f t="shared" si="0"/>
      </c>
    </row>
    <row r="46" spans="1:11" ht="12.75" customHeight="1" hidden="1">
      <c r="A46" s="144"/>
      <c r="B46" s="22" t="s">
        <v>11</v>
      </c>
      <c r="C46" s="4">
        <v>20</v>
      </c>
      <c r="D46" s="4">
        <v>252</v>
      </c>
      <c r="E46" s="12">
        <v>7.94</v>
      </c>
      <c r="F46" s="4"/>
      <c r="G46" s="4"/>
      <c r="H46" s="12"/>
      <c r="I46" s="4">
        <v>499</v>
      </c>
      <c r="J46" s="4">
        <v>2228</v>
      </c>
      <c r="K46" s="12">
        <f t="shared" si="0"/>
        <v>22.3967684021544</v>
      </c>
    </row>
    <row r="47" spans="1:11" ht="12.75" customHeight="1" hidden="1">
      <c r="A47" s="143" t="s">
        <v>21</v>
      </c>
      <c r="B47" s="22" t="s">
        <v>3</v>
      </c>
      <c r="C47" s="4">
        <v>26</v>
      </c>
      <c r="D47" s="4">
        <v>171</v>
      </c>
      <c r="E47" s="12">
        <v>15.2</v>
      </c>
      <c r="F47" s="4">
        <v>43</v>
      </c>
      <c r="G47" s="4">
        <v>171</v>
      </c>
      <c r="H47" s="12">
        <f t="shared" si="2"/>
        <v>25.146198830409354</v>
      </c>
      <c r="I47" s="4"/>
      <c r="J47" s="4">
        <v>44</v>
      </c>
      <c r="K47" s="12">
        <f t="shared" si="0"/>
      </c>
    </row>
    <row r="48" spans="1:11" ht="12.75" hidden="1">
      <c r="A48" s="144"/>
      <c r="B48" s="22" t="s">
        <v>6</v>
      </c>
      <c r="C48" s="4">
        <v>147</v>
      </c>
      <c r="D48" s="4">
        <v>917</v>
      </c>
      <c r="E48" s="12">
        <v>16.03</v>
      </c>
      <c r="F48" s="4">
        <v>61</v>
      </c>
      <c r="G48" s="4">
        <v>917</v>
      </c>
      <c r="H48" s="12">
        <f t="shared" si="2"/>
        <v>6.652126499454744</v>
      </c>
      <c r="I48" s="4"/>
      <c r="J48" s="4">
        <v>465</v>
      </c>
      <c r="K48" s="12">
        <f t="shared" si="0"/>
      </c>
    </row>
    <row r="49" spans="1:11" ht="12.75" customHeight="1" hidden="1">
      <c r="A49" s="144"/>
      <c r="B49" s="22" t="s">
        <v>10</v>
      </c>
      <c r="C49" s="4">
        <v>43</v>
      </c>
      <c r="D49" s="4">
        <v>213</v>
      </c>
      <c r="E49" s="12">
        <v>20.19</v>
      </c>
      <c r="F49" s="4">
        <v>50</v>
      </c>
      <c r="G49" s="4">
        <v>350</v>
      </c>
      <c r="H49" s="12">
        <f t="shared" si="2"/>
        <v>14.285714285714285</v>
      </c>
      <c r="I49" s="4"/>
      <c r="J49" s="4"/>
      <c r="K49" s="12">
        <f t="shared" si="0"/>
      </c>
    </row>
    <row r="50" spans="1:11" ht="12.75" customHeight="1" hidden="1">
      <c r="A50" s="144"/>
      <c r="B50" s="22" t="s">
        <v>11</v>
      </c>
      <c r="C50" s="4"/>
      <c r="D50" s="4"/>
      <c r="E50" s="12"/>
      <c r="F50" s="4">
        <v>50</v>
      </c>
      <c r="G50" s="4">
        <v>300</v>
      </c>
      <c r="H50" s="12">
        <f t="shared" si="2"/>
        <v>16.666666666666664</v>
      </c>
      <c r="I50" s="4">
        <v>8</v>
      </c>
      <c r="J50" s="4">
        <v>117</v>
      </c>
      <c r="K50" s="12">
        <f t="shared" si="0"/>
        <v>6.837606837606838</v>
      </c>
    </row>
    <row r="51" spans="1:11" ht="12.75" customHeight="1" hidden="1">
      <c r="A51" s="143" t="s">
        <v>22</v>
      </c>
      <c r="B51" s="22" t="s">
        <v>3</v>
      </c>
      <c r="C51" s="4">
        <v>113</v>
      </c>
      <c r="D51" s="4">
        <v>543</v>
      </c>
      <c r="E51" s="12">
        <v>20.81</v>
      </c>
      <c r="F51" s="4">
        <v>45</v>
      </c>
      <c r="G51" s="4">
        <v>140</v>
      </c>
      <c r="H51" s="12">
        <f t="shared" si="2"/>
        <v>32.142857142857146</v>
      </c>
      <c r="I51" s="4">
        <v>2</v>
      </c>
      <c r="J51" s="4">
        <v>94</v>
      </c>
      <c r="K51" s="12">
        <f t="shared" si="0"/>
        <v>2.127659574468085</v>
      </c>
    </row>
    <row r="52" spans="1:11" ht="12.75" hidden="1">
      <c r="A52" s="144"/>
      <c r="B52" s="22" t="s">
        <v>6</v>
      </c>
      <c r="C52" s="4">
        <v>106</v>
      </c>
      <c r="D52" s="4">
        <v>726</v>
      </c>
      <c r="E52" s="12">
        <v>14.6</v>
      </c>
      <c r="F52" s="4">
        <v>54</v>
      </c>
      <c r="G52" s="4">
        <v>760</v>
      </c>
      <c r="H52" s="12">
        <f t="shared" si="2"/>
        <v>7.105263157894736</v>
      </c>
      <c r="I52" s="4"/>
      <c r="J52" s="4">
        <v>624</v>
      </c>
      <c r="K52" s="12">
        <f t="shared" si="0"/>
      </c>
    </row>
    <row r="53" spans="1:11" ht="12.75" customHeight="1" hidden="1">
      <c r="A53" s="144"/>
      <c r="B53" s="22" t="s">
        <v>10</v>
      </c>
      <c r="C53" s="4"/>
      <c r="D53" s="4"/>
      <c r="E53" s="12"/>
      <c r="F53" s="4"/>
      <c r="G53" s="4">
        <v>120</v>
      </c>
      <c r="H53" s="12">
        <f t="shared" si="2"/>
        <v>0</v>
      </c>
      <c r="I53" s="4">
        <v>54</v>
      </c>
      <c r="J53" s="4">
        <v>264</v>
      </c>
      <c r="K53" s="12">
        <f t="shared" si="0"/>
        <v>20.454545454545457</v>
      </c>
    </row>
    <row r="54" spans="1:11" ht="12.75" customHeight="1" hidden="1">
      <c r="A54" s="144"/>
      <c r="B54" s="22" t="s">
        <v>11</v>
      </c>
      <c r="C54" s="4"/>
      <c r="D54" s="4"/>
      <c r="E54" s="12"/>
      <c r="F54" s="4"/>
      <c r="G54" s="4">
        <v>320</v>
      </c>
      <c r="H54" s="12">
        <f t="shared" si="2"/>
        <v>0</v>
      </c>
      <c r="I54" s="4">
        <v>40</v>
      </c>
      <c r="J54" s="4">
        <v>316</v>
      </c>
      <c r="K54" s="12">
        <f t="shared" si="0"/>
        <v>12.658227848101266</v>
      </c>
    </row>
    <row r="55" spans="1:11" ht="12.75" customHeight="1" hidden="1">
      <c r="A55" s="143" t="s">
        <v>23</v>
      </c>
      <c r="B55" s="22" t="s">
        <v>3</v>
      </c>
      <c r="C55" s="4">
        <v>30</v>
      </c>
      <c r="D55" s="4">
        <v>188</v>
      </c>
      <c r="E55" s="12">
        <v>15.96</v>
      </c>
      <c r="F55" s="4">
        <v>30</v>
      </c>
      <c r="G55" s="4">
        <v>65</v>
      </c>
      <c r="H55" s="12">
        <f t="shared" si="2"/>
        <v>46.15384615384615</v>
      </c>
      <c r="I55" s="4">
        <v>70</v>
      </c>
      <c r="J55" s="4">
        <v>354</v>
      </c>
      <c r="K55" s="12">
        <f t="shared" si="0"/>
        <v>19.774011299435028</v>
      </c>
    </row>
    <row r="56" spans="1:11" ht="12.75" hidden="1">
      <c r="A56" s="144"/>
      <c r="B56" s="22" t="s">
        <v>6</v>
      </c>
      <c r="C56" s="4">
        <v>28</v>
      </c>
      <c r="D56" s="4">
        <v>328</v>
      </c>
      <c r="E56" s="12">
        <v>8.54</v>
      </c>
      <c r="F56" s="4">
        <v>0</v>
      </c>
      <c r="G56" s="4">
        <v>320</v>
      </c>
      <c r="H56" s="12">
        <f t="shared" si="2"/>
        <v>0</v>
      </c>
      <c r="I56" s="4">
        <v>58</v>
      </c>
      <c r="J56" s="4">
        <v>578</v>
      </c>
      <c r="K56" s="12">
        <f t="shared" si="0"/>
        <v>10.034602076124568</v>
      </c>
    </row>
    <row r="57" spans="1:11" ht="12.75" customHeight="1" hidden="1">
      <c r="A57" s="144"/>
      <c r="B57" s="22" t="s">
        <v>10</v>
      </c>
      <c r="C57" s="4"/>
      <c r="D57" s="4">
        <v>54</v>
      </c>
      <c r="E57" s="12">
        <v>0</v>
      </c>
      <c r="F57" s="4">
        <v>5</v>
      </c>
      <c r="G57" s="4">
        <v>110</v>
      </c>
      <c r="H57" s="12">
        <f t="shared" si="2"/>
        <v>4.545454545454546</v>
      </c>
      <c r="I57" s="4">
        <v>45</v>
      </c>
      <c r="J57" s="4">
        <v>166</v>
      </c>
      <c r="K57" s="12">
        <f t="shared" si="0"/>
        <v>27.10843373493976</v>
      </c>
    </row>
    <row r="58" spans="1:11" ht="12.75" customHeight="1" hidden="1">
      <c r="A58" s="144"/>
      <c r="B58" s="22" t="s">
        <v>11</v>
      </c>
      <c r="C58" s="4">
        <v>16</v>
      </c>
      <c r="D58" s="4">
        <v>417</v>
      </c>
      <c r="E58" s="12">
        <v>3.84</v>
      </c>
      <c r="F58" s="4">
        <v>33</v>
      </c>
      <c r="G58" s="4">
        <v>490</v>
      </c>
      <c r="H58" s="12">
        <f t="shared" si="2"/>
        <v>6.73469387755102</v>
      </c>
      <c r="I58" s="4">
        <v>64</v>
      </c>
      <c r="J58" s="4">
        <v>329</v>
      </c>
      <c r="K58" s="12">
        <f t="shared" si="0"/>
        <v>19.45288753799392</v>
      </c>
    </row>
    <row r="59" spans="1:11" ht="12.75" customHeight="1">
      <c r="A59" s="143" t="s">
        <v>24</v>
      </c>
      <c r="B59" s="22" t="s">
        <v>3</v>
      </c>
      <c r="C59" s="4">
        <v>9</v>
      </c>
      <c r="D59" s="4">
        <v>226</v>
      </c>
      <c r="E59" s="12">
        <v>3.98</v>
      </c>
      <c r="F59" s="4">
        <v>9</v>
      </c>
      <c r="G59" s="4">
        <v>226</v>
      </c>
      <c r="H59" s="12">
        <f t="shared" si="2"/>
        <v>3.982300884955752</v>
      </c>
      <c r="I59" s="4"/>
      <c r="J59" s="4">
        <v>73</v>
      </c>
      <c r="K59" s="12">
        <f t="shared" si="0"/>
      </c>
    </row>
    <row r="60" spans="1:11" ht="12.75">
      <c r="A60" s="144"/>
      <c r="B60" s="22" t="s">
        <v>6</v>
      </c>
      <c r="C60" s="4">
        <v>17</v>
      </c>
      <c r="D60" s="4">
        <v>185</v>
      </c>
      <c r="E60" s="12">
        <v>9.19</v>
      </c>
      <c r="F60" s="4">
        <v>17</v>
      </c>
      <c r="G60" s="4">
        <v>185</v>
      </c>
      <c r="H60" s="12">
        <f t="shared" si="2"/>
        <v>9.18918918918919</v>
      </c>
      <c r="I60" s="4">
        <v>11</v>
      </c>
      <c r="J60" s="4">
        <v>196</v>
      </c>
      <c r="K60" s="12">
        <f t="shared" si="0"/>
        <v>5.612244897959184</v>
      </c>
    </row>
    <row r="61" spans="1:11" ht="12.75" customHeight="1">
      <c r="A61" s="144"/>
      <c r="B61" s="22" t="s">
        <v>10</v>
      </c>
      <c r="C61" s="4">
        <v>52</v>
      </c>
      <c r="D61" s="4">
        <v>299</v>
      </c>
      <c r="E61" s="12">
        <v>17.39</v>
      </c>
      <c r="F61" s="4">
        <v>52</v>
      </c>
      <c r="G61" s="4">
        <v>330</v>
      </c>
      <c r="H61" s="12">
        <f t="shared" si="2"/>
        <v>15.757575757575756</v>
      </c>
      <c r="I61" s="4">
        <v>2</v>
      </c>
      <c r="J61" s="4">
        <v>147</v>
      </c>
      <c r="K61" s="12">
        <f t="shared" si="0"/>
        <v>1.3605442176870748</v>
      </c>
    </row>
    <row r="62" spans="1:11" ht="12.75" customHeight="1">
      <c r="A62" s="144"/>
      <c r="B62" s="22" t="s">
        <v>11</v>
      </c>
      <c r="C62" s="4"/>
      <c r="D62" s="4"/>
      <c r="E62" s="12"/>
      <c r="F62" s="4">
        <v>0</v>
      </c>
      <c r="G62" s="4">
        <v>50</v>
      </c>
      <c r="H62" s="12">
        <f t="shared" si="2"/>
        <v>0</v>
      </c>
      <c r="I62" s="4">
        <v>64</v>
      </c>
      <c r="J62" s="4">
        <v>580</v>
      </c>
      <c r="K62" s="12">
        <f t="shared" si="0"/>
        <v>11.03448275862069</v>
      </c>
    </row>
    <row r="63" spans="1:11" ht="12.75" customHeight="1" hidden="1">
      <c r="A63" s="143" t="s">
        <v>25</v>
      </c>
      <c r="B63" s="22" t="s">
        <v>3</v>
      </c>
      <c r="C63" s="4">
        <v>87</v>
      </c>
      <c r="D63" s="4">
        <v>566</v>
      </c>
      <c r="E63" s="12">
        <f>C63/D63*100</f>
        <v>15.371024734982333</v>
      </c>
      <c r="F63" s="4">
        <v>0</v>
      </c>
      <c r="G63" s="4">
        <v>257</v>
      </c>
      <c r="H63" s="12">
        <f t="shared" si="2"/>
        <v>0</v>
      </c>
      <c r="I63" s="4"/>
      <c r="J63" s="4">
        <v>117</v>
      </c>
      <c r="K63" s="12">
        <f t="shared" si="0"/>
      </c>
    </row>
    <row r="64" spans="1:11" ht="12.75" hidden="1">
      <c r="A64" s="144"/>
      <c r="B64" s="22" t="s">
        <v>6</v>
      </c>
      <c r="C64" s="4">
        <v>105</v>
      </c>
      <c r="D64" s="4">
        <v>529</v>
      </c>
      <c r="E64" s="12">
        <f>C64/D64*100</f>
        <v>19.848771266540645</v>
      </c>
      <c r="F64" s="4">
        <v>0</v>
      </c>
      <c r="G64" s="4">
        <v>300</v>
      </c>
      <c r="H64" s="12">
        <f t="shared" si="2"/>
        <v>0</v>
      </c>
      <c r="I64" s="4">
        <v>9</v>
      </c>
      <c r="J64" s="4">
        <v>108</v>
      </c>
      <c r="K64" s="12">
        <f t="shared" si="0"/>
        <v>8.333333333333332</v>
      </c>
    </row>
    <row r="65" spans="1:11" ht="12.75" customHeight="1" hidden="1">
      <c r="A65" s="144"/>
      <c r="B65" s="22" t="s">
        <v>10</v>
      </c>
      <c r="C65" s="4"/>
      <c r="D65" s="4"/>
      <c r="E65" s="12"/>
      <c r="F65" s="4">
        <v>50</v>
      </c>
      <c r="G65" s="4">
        <v>270</v>
      </c>
      <c r="H65" s="12">
        <f t="shared" si="2"/>
        <v>18.51851851851852</v>
      </c>
      <c r="I65" s="4">
        <v>63</v>
      </c>
      <c r="J65" s="4">
        <v>341</v>
      </c>
      <c r="K65" s="12">
        <f t="shared" si="0"/>
        <v>18.475073313782993</v>
      </c>
    </row>
    <row r="66" spans="1:11" ht="12.75" customHeight="1" hidden="1">
      <c r="A66" s="144"/>
      <c r="B66" s="22" t="s">
        <v>11</v>
      </c>
      <c r="C66" s="4"/>
      <c r="D66" s="4"/>
      <c r="E66" s="12"/>
      <c r="F66" s="4">
        <v>40</v>
      </c>
      <c r="G66" s="4">
        <v>230</v>
      </c>
      <c r="H66" s="12">
        <f t="shared" si="2"/>
        <v>17.391304347826086</v>
      </c>
      <c r="I66" s="4">
        <v>12</v>
      </c>
      <c r="J66" s="4">
        <v>37</v>
      </c>
      <c r="K66" s="12">
        <f t="shared" si="0"/>
        <v>32.432432432432435</v>
      </c>
    </row>
    <row r="67" spans="1:11" ht="12.75" customHeight="1" hidden="1">
      <c r="A67" s="143" t="s">
        <v>26</v>
      </c>
      <c r="B67" s="22" t="s">
        <v>3</v>
      </c>
      <c r="C67" s="4"/>
      <c r="D67" s="4"/>
      <c r="E67" s="12"/>
      <c r="F67" s="4"/>
      <c r="G67" s="4"/>
      <c r="H67" s="12"/>
      <c r="I67" s="4">
        <v>28</v>
      </c>
      <c r="J67" s="4">
        <v>309</v>
      </c>
      <c r="K67" s="12">
        <f t="shared" si="0"/>
        <v>9.06148867313916</v>
      </c>
    </row>
    <row r="68" spans="1:11" ht="12.75" hidden="1">
      <c r="A68" s="144"/>
      <c r="B68" s="22" t="s">
        <v>6</v>
      </c>
      <c r="C68" s="4">
        <v>16</v>
      </c>
      <c r="D68" s="4">
        <v>129</v>
      </c>
      <c r="E68" s="12">
        <v>12.4</v>
      </c>
      <c r="F68" s="4">
        <v>0</v>
      </c>
      <c r="G68" s="4">
        <v>60</v>
      </c>
      <c r="H68" s="12">
        <f t="shared" si="2"/>
        <v>0</v>
      </c>
      <c r="I68" s="4">
        <v>41</v>
      </c>
      <c r="J68" s="4">
        <v>333</v>
      </c>
      <c r="K68" s="12">
        <f t="shared" si="0"/>
        <v>12.312312312312311</v>
      </c>
    </row>
    <row r="69" spans="1:11" ht="12.75" customHeight="1" hidden="1">
      <c r="A69" s="144"/>
      <c r="B69" s="22" t="s">
        <v>10</v>
      </c>
      <c r="C69" s="4"/>
      <c r="D69" s="4"/>
      <c r="E69" s="12"/>
      <c r="F69" s="4"/>
      <c r="G69" s="4"/>
      <c r="H69" s="12"/>
      <c r="I69" s="4">
        <v>35</v>
      </c>
      <c r="J69" s="4">
        <v>239</v>
      </c>
      <c r="K69" s="12">
        <f t="shared" si="0"/>
        <v>14.644351464435147</v>
      </c>
    </row>
    <row r="70" spans="1:11" ht="12.75" customHeight="1" hidden="1">
      <c r="A70" s="144"/>
      <c r="B70" s="22" t="s">
        <v>11</v>
      </c>
      <c r="C70" s="4"/>
      <c r="D70" s="4"/>
      <c r="E70" s="12"/>
      <c r="F70" s="4">
        <v>5</v>
      </c>
      <c r="G70" s="4">
        <v>69</v>
      </c>
      <c r="H70" s="12">
        <f t="shared" si="2"/>
        <v>7.246376811594203</v>
      </c>
      <c r="I70" s="4">
        <v>32</v>
      </c>
      <c r="J70" s="4">
        <v>217</v>
      </c>
      <c r="K70" s="12">
        <f t="shared" si="0"/>
        <v>14.746543778801843</v>
      </c>
    </row>
    <row r="71" spans="1:11" ht="12.75" customHeight="1" hidden="1">
      <c r="A71" s="143" t="s">
        <v>27</v>
      </c>
      <c r="B71" s="22" t="s">
        <v>3</v>
      </c>
      <c r="C71" s="4">
        <v>85</v>
      </c>
      <c r="D71" s="4">
        <v>1038</v>
      </c>
      <c r="E71" s="12">
        <v>8.19</v>
      </c>
      <c r="F71" s="4">
        <v>47</v>
      </c>
      <c r="G71" s="4">
        <v>650</v>
      </c>
      <c r="H71" s="12">
        <f t="shared" si="2"/>
        <v>7.230769230769231</v>
      </c>
      <c r="I71" s="4"/>
      <c r="J71" s="4"/>
      <c r="K71" s="12">
        <f t="shared" si="0"/>
      </c>
    </row>
    <row r="72" spans="1:11" ht="12.75" hidden="1">
      <c r="A72" s="144"/>
      <c r="B72" s="22" t="s">
        <v>6</v>
      </c>
      <c r="C72" s="4">
        <v>46</v>
      </c>
      <c r="D72" s="4">
        <v>669</v>
      </c>
      <c r="E72" s="12">
        <v>6.88</v>
      </c>
      <c r="F72" s="4">
        <v>26</v>
      </c>
      <c r="G72" s="4">
        <v>1094</v>
      </c>
      <c r="H72" s="12">
        <f t="shared" si="2"/>
        <v>2.376599634369287</v>
      </c>
      <c r="I72" s="4">
        <v>24</v>
      </c>
      <c r="J72" s="4">
        <v>396</v>
      </c>
      <c r="K72" s="12">
        <f aca="true" t="shared" si="3" ref="K72:K114">IF(I72*J72,I72/J72*100,"")</f>
        <v>6.0606060606060606</v>
      </c>
    </row>
    <row r="73" spans="1:11" ht="12.75" customHeight="1" hidden="1">
      <c r="A73" s="144"/>
      <c r="B73" s="22" t="s">
        <v>10</v>
      </c>
      <c r="C73" s="4"/>
      <c r="D73" s="4"/>
      <c r="E73" s="12"/>
      <c r="F73" s="4">
        <v>0</v>
      </c>
      <c r="G73" s="4">
        <v>450</v>
      </c>
      <c r="H73" s="12">
        <f>F73/G73*100</f>
        <v>0</v>
      </c>
      <c r="I73" s="4"/>
      <c r="J73" s="4"/>
      <c r="K73" s="12">
        <f t="shared" si="3"/>
      </c>
    </row>
    <row r="74" spans="1:11" ht="12.75" customHeight="1" hidden="1">
      <c r="A74" s="144"/>
      <c r="B74" s="22" t="s">
        <v>11</v>
      </c>
      <c r="C74" s="4">
        <v>24</v>
      </c>
      <c r="D74" s="4">
        <v>324</v>
      </c>
      <c r="E74" s="12">
        <v>7.41</v>
      </c>
      <c r="F74" s="4">
        <v>0</v>
      </c>
      <c r="G74" s="4">
        <v>230</v>
      </c>
      <c r="H74" s="12">
        <f>F74/G74*100</f>
        <v>0</v>
      </c>
      <c r="I74" s="4"/>
      <c r="J74" s="4">
        <v>129</v>
      </c>
      <c r="K74" s="12">
        <f t="shared" si="3"/>
      </c>
    </row>
    <row r="75" spans="1:11" ht="12.75" customHeight="1" hidden="1">
      <c r="A75" s="143" t="s">
        <v>28</v>
      </c>
      <c r="B75" s="22" t="s">
        <v>3</v>
      </c>
      <c r="C75" s="4"/>
      <c r="D75" s="4"/>
      <c r="E75" s="12"/>
      <c r="F75" s="4">
        <v>0</v>
      </c>
      <c r="G75" s="4">
        <v>0</v>
      </c>
      <c r="H75" s="12"/>
      <c r="I75" s="4"/>
      <c r="J75" s="4"/>
      <c r="K75" s="12">
        <f t="shared" si="3"/>
      </c>
    </row>
    <row r="76" spans="1:11" ht="12.75" hidden="1">
      <c r="A76" s="144"/>
      <c r="B76" s="22" t="s">
        <v>6</v>
      </c>
      <c r="C76" s="4">
        <v>27</v>
      </c>
      <c r="D76" s="4">
        <v>533</v>
      </c>
      <c r="E76" s="12">
        <v>5.07</v>
      </c>
      <c r="F76" s="4">
        <v>2</v>
      </c>
      <c r="G76" s="4">
        <v>533</v>
      </c>
      <c r="H76" s="12">
        <f>F76/G76*100</f>
        <v>0.37523452157598497</v>
      </c>
      <c r="I76" s="4">
        <v>5</v>
      </c>
      <c r="J76" s="4">
        <v>65</v>
      </c>
      <c r="K76" s="12">
        <f t="shared" si="3"/>
        <v>7.6923076923076925</v>
      </c>
    </row>
    <row r="77" spans="1:11" ht="12.75" customHeight="1" hidden="1">
      <c r="A77" s="144"/>
      <c r="B77" s="22" t="s">
        <v>10</v>
      </c>
      <c r="C77" s="4"/>
      <c r="D77" s="4"/>
      <c r="E77" s="12"/>
      <c r="F77" s="4">
        <v>0</v>
      </c>
      <c r="G77" s="4">
        <v>0</v>
      </c>
      <c r="H77" s="12"/>
      <c r="I77" s="4"/>
      <c r="J77" s="4"/>
      <c r="K77" s="12">
        <f t="shared" si="3"/>
      </c>
    </row>
    <row r="78" spans="1:11" ht="12.75" customHeight="1" hidden="1">
      <c r="A78" s="144"/>
      <c r="B78" s="22" t="s">
        <v>11</v>
      </c>
      <c r="C78" s="4"/>
      <c r="D78" s="4"/>
      <c r="E78" s="12"/>
      <c r="F78" s="4">
        <v>0</v>
      </c>
      <c r="G78" s="4">
        <v>120</v>
      </c>
      <c r="H78" s="12">
        <f>F78/G78*100</f>
        <v>0</v>
      </c>
      <c r="I78" s="4">
        <v>2</v>
      </c>
      <c r="J78" s="4">
        <v>51</v>
      </c>
      <c r="K78" s="12">
        <f t="shared" si="3"/>
        <v>3.9215686274509802</v>
      </c>
    </row>
    <row r="79" spans="1:11" ht="12.75" customHeight="1" hidden="1">
      <c r="A79" s="143" t="s">
        <v>29</v>
      </c>
      <c r="B79" s="22" t="s">
        <v>3</v>
      </c>
      <c r="C79" s="4">
        <v>40</v>
      </c>
      <c r="D79" s="4">
        <v>137</v>
      </c>
      <c r="E79" s="12">
        <v>29.2</v>
      </c>
      <c r="F79" s="4"/>
      <c r="G79" s="4"/>
      <c r="H79" s="12"/>
      <c r="I79" s="4">
        <v>50</v>
      </c>
      <c r="J79" s="4">
        <v>835</v>
      </c>
      <c r="K79" s="12">
        <f t="shared" si="3"/>
        <v>5.9880239520958085</v>
      </c>
    </row>
    <row r="80" spans="1:11" ht="12.75" hidden="1">
      <c r="A80" s="144"/>
      <c r="B80" s="22" t="s">
        <v>6</v>
      </c>
      <c r="C80" s="4">
        <v>164</v>
      </c>
      <c r="D80" s="4">
        <v>699</v>
      </c>
      <c r="E80" s="12">
        <v>23.46</v>
      </c>
      <c r="F80" s="4"/>
      <c r="G80" s="4"/>
      <c r="H80" s="12"/>
      <c r="I80" s="4">
        <v>31</v>
      </c>
      <c r="J80" s="4">
        <v>544</v>
      </c>
      <c r="K80" s="12">
        <f t="shared" si="3"/>
        <v>5.698529411764706</v>
      </c>
    </row>
    <row r="81" spans="1:11" ht="12.75" customHeight="1" hidden="1">
      <c r="A81" s="144"/>
      <c r="B81" s="22" t="s">
        <v>10</v>
      </c>
      <c r="C81" s="4"/>
      <c r="D81" s="4"/>
      <c r="E81" s="12"/>
      <c r="F81" s="4"/>
      <c r="G81" s="4"/>
      <c r="H81" s="12"/>
      <c r="I81" s="4"/>
      <c r="J81" s="4">
        <v>627</v>
      </c>
      <c r="K81" s="12">
        <f t="shared" si="3"/>
      </c>
    </row>
    <row r="82" spans="1:11" ht="12.75" customHeight="1" hidden="1">
      <c r="A82" s="144"/>
      <c r="B82" s="22" t="s">
        <v>11</v>
      </c>
      <c r="C82" s="4"/>
      <c r="D82" s="4"/>
      <c r="E82" s="12"/>
      <c r="F82" s="4"/>
      <c r="G82" s="4">
        <v>160</v>
      </c>
      <c r="H82" s="12">
        <f>F82/G82*100</f>
        <v>0</v>
      </c>
      <c r="I82" s="4">
        <v>14</v>
      </c>
      <c r="J82" s="4">
        <v>507</v>
      </c>
      <c r="K82" s="12">
        <f t="shared" si="3"/>
        <v>2.7613412228796843</v>
      </c>
    </row>
    <row r="83" spans="1:11" ht="12.75" customHeight="1" hidden="1">
      <c r="A83" s="143" t="s">
        <v>30</v>
      </c>
      <c r="B83" s="22" t="s">
        <v>3</v>
      </c>
      <c r="C83" s="4"/>
      <c r="D83" s="4"/>
      <c r="E83" s="12"/>
      <c r="F83" s="4"/>
      <c r="G83" s="4"/>
      <c r="H83" s="12"/>
      <c r="I83" s="4">
        <v>23</v>
      </c>
      <c r="J83" s="4">
        <v>83</v>
      </c>
      <c r="K83" s="12">
        <f t="shared" si="3"/>
        <v>27.710843373493976</v>
      </c>
    </row>
    <row r="84" spans="1:11" ht="12.75" hidden="1">
      <c r="A84" s="144"/>
      <c r="B84" s="22" t="s">
        <v>6</v>
      </c>
      <c r="C84" s="4"/>
      <c r="D84" s="4"/>
      <c r="E84" s="12"/>
      <c r="F84" s="4"/>
      <c r="G84" s="4"/>
      <c r="H84" s="12"/>
      <c r="I84" s="4">
        <v>136</v>
      </c>
      <c r="J84" s="4">
        <v>402</v>
      </c>
      <c r="K84" s="12">
        <f t="shared" si="3"/>
        <v>33.83084577114428</v>
      </c>
    </row>
    <row r="85" spans="1:11" ht="12.75" customHeight="1" hidden="1">
      <c r="A85" s="144"/>
      <c r="B85" s="22" t="s">
        <v>10</v>
      </c>
      <c r="C85" s="4">
        <v>70</v>
      </c>
      <c r="D85" s="4">
        <v>539</v>
      </c>
      <c r="E85" s="12">
        <v>12.99</v>
      </c>
      <c r="F85" s="4">
        <v>45</v>
      </c>
      <c r="G85" s="4">
        <v>636</v>
      </c>
      <c r="H85" s="12">
        <f>F85/G85*100</f>
        <v>7.0754716981132075</v>
      </c>
      <c r="I85" s="4"/>
      <c r="J85" s="4"/>
      <c r="K85" s="12">
        <f t="shared" si="3"/>
      </c>
    </row>
    <row r="86" spans="1:11" ht="12.75" customHeight="1" hidden="1">
      <c r="A86" s="144"/>
      <c r="B86" s="22" t="s">
        <v>11</v>
      </c>
      <c r="C86" s="4">
        <v>50</v>
      </c>
      <c r="D86" s="4">
        <v>662</v>
      </c>
      <c r="E86" s="12">
        <v>7.55</v>
      </c>
      <c r="F86" s="4">
        <v>31</v>
      </c>
      <c r="G86" s="4">
        <v>746</v>
      </c>
      <c r="H86" s="12">
        <f>F86/G86*100</f>
        <v>4.1554959785522785</v>
      </c>
      <c r="I86" s="4">
        <v>46</v>
      </c>
      <c r="J86" s="4">
        <v>215</v>
      </c>
      <c r="K86" s="12">
        <f t="shared" si="3"/>
        <v>21.3953488372093</v>
      </c>
    </row>
    <row r="87" spans="1:11" ht="12.75" customHeight="1" hidden="1">
      <c r="A87" s="143" t="s">
        <v>31</v>
      </c>
      <c r="B87" s="22" t="s">
        <v>3</v>
      </c>
      <c r="C87" s="4"/>
      <c r="D87" s="4"/>
      <c r="E87" s="12"/>
      <c r="F87" s="4"/>
      <c r="G87" s="4"/>
      <c r="H87" s="12"/>
      <c r="I87" s="4"/>
      <c r="J87" s="4"/>
      <c r="K87" s="12">
        <f t="shared" si="3"/>
      </c>
    </row>
    <row r="88" spans="1:11" ht="12.75" hidden="1">
      <c r="A88" s="144"/>
      <c r="B88" s="22" t="s">
        <v>6</v>
      </c>
      <c r="C88" s="4">
        <v>123</v>
      </c>
      <c r="D88" s="4">
        <v>1648</v>
      </c>
      <c r="E88" s="12">
        <v>7.46</v>
      </c>
      <c r="F88" s="4">
        <v>123</v>
      </c>
      <c r="G88" s="4">
        <v>1648</v>
      </c>
      <c r="H88" s="12">
        <f>F88/G88*100</f>
        <v>7.463592233009708</v>
      </c>
      <c r="I88" s="4"/>
      <c r="J88" s="4"/>
      <c r="K88" s="12">
        <f t="shared" si="3"/>
      </c>
    </row>
    <row r="89" spans="1:11" ht="12.75" customHeight="1" hidden="1">
      <c r="A89" s="144"/>
      <c r="B89" s="22" t="s">
        <v>10</v>
      </c>
      <c r="C89" s="4"/>
      <c r="D89" s="4"/>
      <c r="E89" s="12"/>
      <c r="F89" s="4"/>
      <c r="G89" s="4"/>
      <c r="H89" s="12"/>
      <c r="I89" s="4"/>
      <c r="J89" s="4"/>
      <c r="K89" s="12">
        <f t="shared" si="3"/>
      </c>
    </row>
    <row r="90" spans="1:11" ht="12.75" customHeight="1" hidden="1">
      <c r="A90" s="144"/>
      <c r="B90" s="22" t="s">
        <v>11</v>
      </c>
      <c r="C90" s="4"/>
      <c r="D90" s="4"/>
      <c r="E90" s="12"/>
      <c r="F90" s="4"/>
      <c r="G90" s="4"/>
      <c r="H90" s="12"/>
      <c r="I90" s="4"/>
      <c r="J90" s="4"/>
      <c r="K90" s="12">
        <f t="shared" si="3"/>
      </c>
    </row>
    <row r="91" spans="1:11" ht="12.75" customHeight="1" hidden="1">
      <c r="A91" s="143" t="s">
        <v>32</v>
      </c>
      <c r="B91" s="22" t="s">
        <v>3</v>
      </c>
      <c r="C91" s="4">
        <v>9</v>
      </c>
      <c r="D91" s="4">
        <v>172</v>
      </c>
      <c r="E91" s="12">
        <v>5.23</v>
      </c>
      <c r="F91" s="4">
        <v>9</v>
      </c>
      <c r="G91" s="4">
        <v>58</v>
      </c>
      <c r="H91" s="12">
        <f>F91/G91*100</f>
        <v>15.517241379310345</v>
      </c>
      <c r="I91" s="4">
        <v>2</v>
      </c>
      <c r="J91" s="4">
        <v>43</v>
      </c>
      <c r="K91" s="12">
        <f t="shared" si="3"/>
        <v>4.651162790697675</v>
      </c>
    </row>
    <row r="92" spans="1:11" ht="12.75" hidden="1">
      <c r="A92" s="144"/>
      <c r="B92" s="22" t="s">
        <v>6</v>
      </c>
      <c r="C92" s="4">
        <v>29</v>
      </c>
      <c r="D92" s="4">
        <v>359</v>
      </c>
      <c r="E92" s="12">
        <v>8.08</v>
      </c>
      <c r="F92" s="4">
        <v>29</v>
      </c>
      <c r="G92" s="4">
        <v>124</v>
      </c>
      <c r="H92" s="12">
        <f>F92/G92*100</f>
        <v>23.387096774193548</v>
      </c>
      <c r="I92" s="4">
        <v>15</v>
      </c>
      <c r="J92" s="4">
        <v>167</v>
      </c>
      <c r="K92" s="12">
        <f t="shared" si="3"/>
        <v>8.982035928143713</v>
      </c>
    </row>
    <row r="93" spans="1:11" ht="12.75" customHeight="1" hidden="1">
      <c r="A93" s="144"/>
      <c r="B93" s="22" t="s">
        <v>10</v>
      </c>
      <c r="C93" s="4">
        <v>37</v>
      </c>
      <c r="D93" s="4">
        <v>324</v>
      </c>
      <c r="E93" s="12">
        <v>11.42</v>
      </c>
      <c r="F93" s="4">
        <v>37</v>
      </c>
      <c r="G93" s="4">
        <v>384</v>
      </c>
      <c r="H93" s="12">
        <f>F93/G93*100</f>
        <v>9.635416666666668</v>
      </c>
      <c r="I93" s="4">
        <v>33</v>
      </c>
      <c r="J93" s="4">
        <v>402</v>
      </c>
      <c r="K93" s="12">
        <f t="shared" si="3"/>
        <v>8.208955223880597</v>
      </c>
    </row>
    <row r="94" spans="1:11" ht="12.75" customHeight="1" hidden="1">
      <c r="A94" s="144"/>
      <c r="B94" s="22" t="s">
        <v>11</v>
      </c>
      <c r="C94" s="4">
        <v>46</v>
      </c>
      <c r="D94" s="4">
        <v>363</v>
      </c>
      <c r="E94" s="12">
        <v>12.67</v>
      </c>
      <c r="F94" s="4">
        <v>45</v>
      </c>
      <c r="G94" s="4">
        <v>518</v>
      </c>
      <c r="H94" s="12">
        <f>F94/G94*100</f>
        <v>8.687258687258687</v>
      </c>
      <c r="I94" s="4">
        <v>21</v>
      </c>
      <c r="J94" s="4">
        <v>440</v>
      </c>
      <c r="K94" s="12">
        <f t="shared" si="3"/>
        <v>4.772727272727273</v>
      </c>
    </row>
    <row r="95" spans="1:11" ht="12.75" customHeight="1" hidden="1">
      <c r="A95" s="143" t="s">
        <v>33</v>
      </c>
      <c r="B95" s="22" t="s">
        <v>3</v>
      </c>
      <c r="C95" s="4">
        <v>3</v>
      </c>
      <c r="D95" s="4">
        <v>186</v>
      </c>
      <c r="E95" s="12">
        <v>1.61</v>
      </c>
      <c r="F95" s="4"/>
      <c r="G95" s="4"/>
      <c r="H95" s="12"/>
      <c r="I95" s="4">
        <v>6</v>
      </c>
      <c r="J95" s="4">
        <v>131</v>
      </c>
      <c r="K95" s="12">
        <f t="shared" si="3"/>
        <v>4.580152671755725</v>
      </c>
    </row>
    <row r="96" spans="1:11" ht="12.75" hidden="1">
      <c r="A96" s="144"/>
      <c r="B96" s="22" t="s">
        <v>6</v>
      </c>
      <c r="C96" s="4">
        <v>90</v>
      </c>
      <c r="D96" s="4">
        <v>1560</v>
      </c>
      <c r="E96" s="12">
        <v>5.77</v>
      </c>
      <c r="F96" s="4"/>
      <c r="G96" s="4"/>
      <c r="H96" s="12"/>
      <c r="I96" s="4">
        <v>82</v>
      </c>
      <c r="J96" s="4">
        <v>1102</v>
      </c>
      <c r="K96" s="12">
        <f t="shared" si="3"/>
        <v>7.441016333938294</v>
      </c>
    </row>
    <row r="97" spans="1:11" ht="12.75" customHeight="1" hidden="1">
      <c r="A97" s="144"/>
      <c r="B97" s="22" t="s">
        <v>10</v>
      </c>
      <c r="C97" s="4"/>
      <c r="D97" s="4"/>
      <c r="E97" s="12"/>
      <c r="F97" s="4"/>
      <c r="G97" s="4">
        <v>60</v>
      </c>
      <c r="H97" s="12">
        <f>F97/G97*100</f>
        <v>0</v>
      </c>
      <c r="I97" s="4"/>
      <c r="J97" s="4">
        <v>70</v>
      </c>
      <c r="K97" s="12">
        <f t="shared" si="3"/>
      </c>
    </row>
    <row r="98" spans="1:11" ht="12.75" customHeight="1" hidden="1">
      <c r="A98" s="144"/>
      <c r="B98" s="22" t="s">
        <v>11</v>
      </c>
      <c r="C98" s="4"/>
      <c r="D98" s="4"/>
      <c r="E98" s="12"/>
      <c r="F98" s="4"/>
      <c r="G98" s="4">
        <v>550</v>
      </c>
      <c r="H98" s="12">
        <f>F98/G98*100</f>
        <v>0</v>
      </c>
      <c r="I98" s="4"/>
      <c r="J98" s="4">
        <v>472</v>
      </c>
      <c r="K98" s="12">
        <f t="shared" si="3"/>
      </c>
    </row>
    <row r="99" spans="1:11" ht="12.75" customHeight="1" hidden="1">
      <c r="A99" s="143" t="s">
        <v>34</v>
      </c>
      <c r="B99" s="22" t="s">
        <v>3</v>
      </c>
      <c r="C99" s="4"/>
      <c r="D99" s="4"/>
      <c r="E99" s="12"/>
      <c r="F99" s="4"/>
      <c r="G99" s="4"/>
      <c r="H99" s="12"/>
      <c r="I99" s="4"/>
      <c r="J99" s="4"/>
      <c r="K99" s="12">
        <f t="shared" si="3"/>
      </c>
    </row>
    <row r="100" spans="1:11" ht="12.75" hidden="1">
      <c r="A100" s="144"/>
      <c r="B100" s="22" t="s">
        <v>6</v>
      </c>
      <c r="C100" s="4">
        <v>135</v>
      </c>
      <c r="D100" s="4">
        <v>1037</v>
      </c>
      <c r="E100" s="12">
        <v>13.02</v>
      </c>
      <c r="F100" s="4">
        <v>115</v>
      </c>
      <c r="G100" s="4">
        <v>996</v>
      </c>
      <c r="H100" s="12">
        <f>F100/G100*100</f>
        <v>11.546184738955825</v>
      </c>
      <c r="I100" s="4">
        <v>110</v>
      </c>
      <c r="J100" s="4">
        <v>627</v>
      </c>
      <c r="K100" s="12">
        <f t="shared" si="3"/>
        <v>17.543859649122805</v>
      </c>
    </row>
    <row r="101" spans="1:11" ht="12.75" customHeight="1" hidden="1">
      <c r="A101" s="144"/>
      <c r="B101" s="22" t="s">
        <v>10</v>
      </c>
      <c r="C101" s="4"/>
      <c r="D101" s="4"/>
      <c r="E101" s="12"/>
      <c r="F101" s="4"/>
      <c r="G101" s="4"/>
      <c r="H101" s="12"/>
      <c r="I101" s="4"/>
      <c r="J101" s="4"/>
      <c r="K101" s="12">
        <f t="shared" si="3"/>
      </c>
    </row>
    <row r="102" spans="1:11" ht="12.75" customHeight="1" hidden="1">
      <c r="A102" s="144"/>
      <c r="B102" s="22" t="s">
        <v>11</v>
      </c>
      <c r="C102" s="4"/>
      <c r="D102" s="4"/>
      <c r="E102" s="12"/>
      <c r="F102" s="4">
        <v>0</v>
      </c>
      <c r="G102" s="4">
        <v>380</v>
      </c>
      <c r="H102" s="12">
        <f>F102/G102*100</f>
        <v>0</v>
      </c>
      <c r="I102" s="4"/>
      <c r="J102" s="4">
        <v>402</v>
      </c>
      <c r="K102" s="12">
        <f t="shared" si="3"/>
      </c>
    </row>
    <row r="103" spans="1:11" ht="12.75" customHeight="1" hidden="1">
      <c r="A103" s="143" t="s">
        <v>35</v>
      </c>
      <c r="B103" s="22" t="s">
        <v>3</v>
      </c>
      <c r="C103" s="4">
        <v>22</v>
      </c>
      <c r="D103" s="4">
        <v>186</v>
      </c>
      <c r="E103" s="12">
        <v>11.83</v>
      </c>
      <c r="F103" s="4">
        <v>0</v>
      </c>
      <c r="G103" s="4">
        <v>120</v>
      </c>
      <c r="H103" s="12">
        <f>F103/G103*100</f>
        <v>0</v>
      </c>
      <c r="I103" s="4">
        <v>9</v>
      </c>
      <c r="J103" s="4">
        <v>107</v>
      </c>
      <c r="K103" s="12">
        <f t="shared" si="3"/>
        <v>8.411214953271028</v>
      </c>
    </row>
    <row r="104" spans="1:11" ht="12.75" hidden="1">
      <c r="A104" s="144"/>
      <c r="B104" s="22" t="s">
        <v>6</v>
      </c>
      <c r="C104" s="4">
        <v>37</v>
      </c>
      <c r="D104" s="4">
        <v>353</v>
      </c>
      <c r="E104" s="12">
        <v>10.48</v>
      </c>
      <c r="F104" s="4">
        <v>0</v>
      </c>
      <c r="G104" s="4">
        <v>370</v>
      </c>
      <c r="H104" s="12">
        <f>F104/G104*100</f>
        <v>0</v>
      </c>
      <c r="I104" s="4">
        <v>21</v>
      </c>
      <c r="J104" s="4">
        <v>288</v>
      </c>
      <c r="K104" s="12">
        <f t="shared" si="3"/>
        <v>7.291666666666667</v>
      </c>
    </row>
    <row r="105" spans="1:11" ht="12.75" customHeight="1" hidden="1">
      <c r="A105" s="144"/>
      <c r="B105" s="22" t="s">
        <v>10</v>
      </c>
      <c r="C105" s="4"/>
      <c r="D105" s="4"/>
      <c r="E105" s="12"/>
      <c r="F105" s="4">
        <v>0</v>
      </c>
      <c r="G105" s="4">
        <v>0</v>
      </c>
      <c r="H105" s="12"/>
      <c r="I105" s="4"/>
      <c r="J105" s="4"/>
      <c r="K105" s="12">
        <f t="shared" si="3"/>
      </c>
    </row>
    <row r="106" spans="1:11" ht="12.75" customHeight="1" hidden="1">
      <c r="A106" s="144"/>
      <c r="B106" s="22" t="s">
        <v>11</v>
      </c>
      <c r="C106" s="4"/>
      <c r="D106" s="4"/>
      <c r="E106" s="12"/>
      <c r="F106" s="4">
        <v>10</v>
      </c>
      <c r="G106" s="4">
        <v>130</v>
      </c>
      <c r="H106" s="12">
        <f>F106/G106*100</f>
        <v>7.6923076923076925</v>
      </c>
      <c r="I106" s="4"/>
      <c r="J106" s="4">
        <v>57</v>
      </c>
      <c r="K106" s="12">
        <f t="shared" si="3"/>
      </c>
    </row>
    <row r="107" spans="1:11" ht="12.75" customHeight="1" hidden="1">
      <c r="A107" s="143" t="s">
        <v>36</v>
      </c>
      <c r="B107" s="22" t="s">
        <v>3</v>
      </c>
      <c r="C107" s="4"/>
      <c r="D107" s="4"/>
      <c r="E107" s="12"/>
      <c r="F107" s="4"/>
      <c r="G107" s="4"/>
      <c r="H107" s="12"/>
      <c r="I107" s="4"/>
      <c r="J107" s="4"/>
      <c r="K107" s="12">
        <f t="shared" si="3"/>
      </c>
    </row>
    <row r="108" spans="1:11" ht="12.75" hidden="1">
      <c r="A108" s="144"/>
      <c r="B108" s="22" t="s">
        <v>6</v>
      </c>
      <c r="C108" s="4">
        <v>22</v>
      </c>
      <c r="D108" s="4">
        <v>260</v>
      </c>
      <c r="E108" s="12">
        <f>C108/D108*100</f>
        <v>8.461538461538462</v>
      </c>
      <c r="F108" s="4"/>
      <c r="G108" s="4"/>
      <c r="H108" s="12"/>
      <c r="I108" s="4">
        <v>4</v>
      </c>
      <c r="J108" s="4">
        <v>188</v>
      </c>
      <c r="K108" s="12">
        <f t="shared" si="3"/>
        <v>2.127659574468085</v>
      </c>
    </row>
    <row r="109" spans="1:11" ht="12.75" customHeight="1" hidden="1">
      <c r="A109" s="144"/>
      <c r="B109" s="22" t="s">
        <v>10</v>
      </c>
      <c r="C109" s="4"/>
      <c r="D109" s="4"/>
      <c r="E109" s="12"/>
      <c r="F109" s="4"/>
      <c r="G109" s="4"/>
      <c r="H109" s="12"/>
      <c r="I109" s="4"/>
      <c r="J109" s="4"/>
      <c r="K109" s="12">
        <f t="shared" si="3"/>
      </c>
    </row>
    <row r="110" spans="1:11" ht="12.75" customHeight="1" hidden="1">
      <c r="A110" s="144"/>
      <c r="B110" s="22" t="s">
        <v>11</v>
      </c>
      <c r="C110" s="4">
        <v>17</v>
      </c>
      <c r="D110" s="4">
        <v>94</v>
      </c>
      <c r="E110" s="12">
        <f>C110/D110*100</f>
        <v>18.085106382978726</v>
      </c>
      <c r="F110" s="4"/>
      <c r="G110" s="4"/>
      <c r="H110" s="12"/>
      <c r="I110" s="4"/>
      <c r="J110" s="4"/>
      <c r="K110" s="12">
        <f t="shared" si="3"/>
      </c>
    </row>
    <row r="111" spans="1:11" ht="12.75" customHeight="1" hidden="1">
      <c r="A111" s="143" t="s">
        <v>106</v>
      </c>
      <c r="B111" s="22" t="s">
        <v>3</v>
      </c>
      <c r="C111" s="4">
        <v>190</v>
      </c>
      <c r="D111" s="4">
        <v>1055</v>
      </c>
      <c r="E111" s="12">
        <f>C111/D111*100</f>
        <v>18.009478672985782</v>
      </c>
      <c r="F111" s="4">
        <v>45</v>
      </c>
      <c r="G111" s="4">
        <v>1057</v>
      </c>
      <c r="H111" s="12">
        <f>F111/G111*100</f>
        <v>4.257332071901608</v>
      </c>
      <c r="I111" s="4">
        <v>16</v>
      </c>
      <c r="J111" s="4">
        <v>592</v>
      </c>
      <c r="K111" s="12">
        <f t="shared" si="3"/>
        <v>2.7027027027027026</v>
      </c>
    </row>
    <row r="112" spans="1:11" ht="12.75" hidden="1">
      <c r="A112" s="144"/>
      <c r="B112" s="22" t="s">
        <v>6</v>
      </c>
      <c r="C112" s="4"/>
      <c r="D112" s="4"/>
      <c r="E112" s="12"/>
      <c r="F112" s="4">
        <v>0</v>
      </c>
      <c r="G112" s="4">
        <v>0</v>
      </c>
      <c r="H112" s="12"/>
      <c r="I112" s="4"/>
      <c r="J112" s="4"/>
      <c r="K112" s="12">
        <f t="shared" si="3"/>
      </c>
    </row>
    <row r="113" spans="1:11" ht="12.75" customHeight="1" hidden="1">
      <c r="A113" s="144"/>
      <c r="B113" s="22" t="s">
        <v>10</v>
      </c>
      <c r="C113" s="4">
        <v>11</v>
      </c>
      <c r="D113" s="4">
        <v>60</v>
      </c>
      <c r="E113" s="12">
        <f>C113/D113*100</f>
        <v>18.333333333333332</v>
      </c>
      <c r="F113" s="4">
        <v>10</v>
      </c>
      <c r="G113" s="4">
        <v>439</v>
      </c>
      <c r="H113" s="12">
        <f aca="true" t="shared" si="4" ref="H113:H118">F113/G113*100</f>
        <v>2.277904328018223</v>
      </c>
      <c r="I113" s="4">
        <v>139</v>
      </c>
      <c r="J113" s="4">
        <v>593</v>
      </c>
      <c r="K113" s="12">
        <f t="shared" si="3"/>
        <v>23.440134907251263</v>
      </c>
    </row>
    <row r="114" spans="1:11" ht="12.75" customHeight="1" hidden="1">
      <c r="A114" s="144"/>
      <c r="B114" s="22" t="s">
        <v>11</v>
      </c>
      <c r="C114" s="4"/>
      <c r="D114" s="4"/>
      <c r="E114" s="12"/>
      <c r="F114" s="4">
        <v>0</v>
      </c>
      <c r="G114" s="4">
        <v>45</v>
      </c>
      <c r="H114" s="12">
        <f t="shared" si="4"/>
        <v>0</v>
      </c>
      <c r="I114" s="4"/>
      <c r="J114" s="4">
        <v>62</v>
      </c>
      <c r="K114" s="12">
        <f t="shared" si="3"/>
      </c>
    </row>
    <row r="115" spans="1:11" ht="12.75" customHeight="1">
      <c r="A115" s="140" t="s">
        <v>93</v>
      </c>
      <c r="B115" s="32" t="s">
        <v>3</v>
      </c>
      <c r="C115" s="4">
        <f aca="true" t="shared" si="5" ref="C115:D118">C7+C11+C15+C19+C23+C27+C31+C35+C39+C43+C47+C51+C55+C59+C63+C67+C71+C75+C79+C83+C87+C91+C95+C99+C103+C107+C111</f>
        <v>732</v>
      </c>
      <c r="D115" s="4">
        <f t="shared" si="5"/>
        <v>5623</v>
      </c>
      <c r="E115" s="12">
        <f>C115/D115*100</f>
        <v>13.017961942023831</v>
      </c>
      <c r="F115" s="37">
        <f>F7+F11+F15+F19+F23+F27+F31+F35+F39+F43+F47+F51+F55+F59+F63+F67+F71+F75+F79+F83+F87+F91+F95+F99+F103+F107+F111</f>
        <v>228</v>
      </c>
      <c r="G115" s="4">
        <f>G7+G11+G15+G19+G23+G27+G31+G35+G39+G43+G47+G51+G55+G59+G63+G67+G71+G75+G79+G83+G87+G91+G95+G99+G103+G107+G111</f>
        <v>4068</v>
      </c>
      <c r="H115" s="12">
        <f t="shared" si="4"/>
        <v>5.604719764011799</v>
      </c>
      <c r="I115" s="37">
        <f>I7+I11+I15+I19+I23+I27+I31+I35+I39+I43+I47+I51+I55+I59+I63+I67+I71+I75+I79+I83+I87+I91+I95+I99+I103+I107+I111</f>
        <v>246</v>
      </c>
      <c r="J115" s="4">
        <f>J7+J11+J15+J19+J23+J27+J31+J35+J39+J43+J47+J51+J55+J59+J63+J67+J71+J75+J79+J83+J87+J91+J95+J99+J103+J107+J111</f>
        <v>3207</v>
      </c>
      <c r="K115" s="12">
        <f>I115/J115*100</f>
        <v>7.670720299345183</v>
      </c>
    </row>
    <row r="116" spans="1:11" ht="12.75">
      <c r="A116" s="141"/>
      <c r="B116" s="32" t="s">
        <v>6</v>
      </c>
      <c r="C116" s="4">
        <f t="shared" si="5"/>
        <v>2136</v>
      </c>
      <c r="D116" s="4">
        <f t="shared" si="5"/>
        <v>17941</v>
      </c>
      <c r="E116" s="12">
        <f>C116/D116*100</f>
        <v>11.905690875647958</v>
      </c>
      <c r="F116" s="37">
        <f>F8+F12+F16+F20+F24+F28+F32+F36+F40+F44+F48+F52+F56+F60+F64+F68+F72+F76+F80+F84+F88+F92+F96+F100+F104+F108+F11</f>
        <v>774</v>
      </c>
      <c r="G116" s="4">
        <f>G8+G12+G16+G20+G24+G28+G32+G36+G40+G44+G48+G52+G56+G60+G64+G68+G72+G76+G80+G84+G88+G92+G96+G100+G104+G108+F112</f>
        <v>14290</v>
      </c>
      <c r="H116" s="12">
        <f t="shared" si="4"/>
        <v>5.4163750874737575</v>
      </c>
      <c r="I116" s="37">
        <f>I8+I12+I16+I20+I24+I28+I32+I36+I40+I44+I48+I52+I56+I60+I64+I68+I72+I76+I80+I84+I88+I92+I96+I100+I104+I108+I11</f>
        <v>656</v>
      </c>
      <c r="J116" s="4">
        <f>J8+J12+J16+J20+J24+J28+J32+J36+J40+J44+J48+J52+J56+J60+J64+J68+J72+J76+J80+J84+J88+J92+J96+J100+J104+J108+I112</f>
        <v>10748</v>
      </c>
      <c r="K116" s="12">
        <f>I116/J116*100</f>
        <v>6.103461109043543</v>
      </c>
    </row>
    <row r="117" spans="1:11" ht="13.5" customHeight="1">
      <c r="A117" s="141"/>
      <c r="B117" s="32" t="s">
        <v>10</v>
      </c>
      <c r="C117" s="4">
        <f t="shared" si="5"/>
        <v>514</v>
      </c>
      <c r="D117" s="4">
        <f t="shared" si="5"/>
        <v>3049</v>
      </c>
      <c r="E117" s="12">
        <f>C117/D117*100</f>
        <v>16.8579862249918</v>
      </c>
      <c r="F117" s="37">
        <f>F9+F13+F17+F21+F25+F29+F33+F37+F41+F45+F49+F53+F57+F61+F65+F69+F73+F77+F81+F85+F89+F93+F97+F101+F105+F109+F113</f>
        <v>354</v>
      </c>
      <c r="G117" s="4">
        <f>G9+G13+G17+G21+G25+G29+G33+G37+G41+G45+G49+G53+G57+G61+G65+G69+G73+G77+G81+G85+G89+G93+G97+G101+G105+G109+G113</f>
        <v>4449</v>
      </c>
      <c r="H117" s="12">
        <f t="shared" si="4"/>
        <v>7.956844234659474</v>
      </c>
      <c r="I117" s="37">
        <f>I9+I13+I17+I21+I25+I29+I33+I37+I41+I45+I49+I53+I57+I61+I65+I69+I73+I77+I81+I85+I89+I93+I97+I101+I105+I109+I113</f>
        <v>668</v>
      </c>
      <c r="J117" s="4">
        <f>J9+J13+J17+J21+J25+J29+J33+J37+J41+J45+J49+J53+J57+J61+J65+J69+J73+J77+J81+J85+J89+J93+J97+J101+J105+J109+J113</f>
        <v>5700</v>
      </c>
      <c r="K117" s="12">
        <f>I117/J117*100</f>
        <v>11.719298245614034</v>
      </c>
    </row>
    <row r="118" spans="1:11" ht="12.75">
      <c r="A118" s="142"/>
      <c r="B118" s="32" t="s">
        <v>11</v>
      </c>
      <c r="C118" s="4">
        <f t="shared" si="5"/>
        <v>800</v>
      </c>
      <c r="D118" s="4">
        <f t="shared" si="5"/>
        <v>8414</v>
      </c>
      <c r="E118" s="12">
        <f>C118/D118*100</f>
        <v>9.507962918944617</v>
      </c>
      <c r="F118" s="37">
        <f>F10+F14+F18+F22+F26+F30+F34+F38+F42+F46+F50+F54+F58+F62+F66+F70+F74+F78+F82+F86+F90+F94+F98+F102+F106+F110+F114</f>
        <v>984</v>
      </c>
      <c r="G118" s="4">
        <f>G10+G14+G18+G22+G26+G30+G34+G38+G42+G46+G50+G54+G58+G62+G66+G70+G74+G78+G82+G86+G90+G94+G98+G102+G106+G110+G114</f>
        <v>10828</v>
      </c>
      <c r="H118" s="12">
        <f t="shared" si="4"/>
        <v>9.087550794237163</v>
      </c>
      <c r="I118" s="37">
        <f>I10+I14+I18+I22+I26+I30+I34+I38+I42+I46+I50+I54+I58+I62+I66+I70+I74+I78+I82+I86+I90+I94+I98+I102+I106+I110+I114</f>
        <v>1236</v>
      </c>
      <c r="J118" s="4">
        <f>J10+J14+J18+J22+J26+J30+J34+J38+J42+J46+J50+J54+J58+J62+J66+J70+J74+J78+J82+J86+J90+J94+J98+J102+J106+J110+J114</f>
        <v>13333</v>
      </c>
      <c r="K118" s="12">
        <f>I118/J118*100</f>
        <v>9.270231755793896</v>
      </c>
    </row>
    <row r="119" spans="1:8" ht="12.75">
      <c r="A119" s="50"/>
      <c r="B119" s="51"/>
      <c r="C119" s="52"/>
      <c r="D119" s="52"/>
      <c r="E119" s="53"/>
      <c r="F119" s="54"/>
      <c r="G119" s="54"/>
      <c r="H119" s="55"/>
    </row>
    <row r="120" spans="4:7" ht="12.75">
      <c r="D120" s="3">
        <f>SUM(D115:D118)</f>
        <v>35027</v>
      </c>
      <c r="G120" s="3">
        <f>SUM(G115:G118)</f>
        <v>33635</v>
      </c>
    </row>
    <row r="121" spans="3:8" ht="12.75">
      <c r="C121" s="28">
        <v>743</v>
      </c>
      <c r="D121" s="28">
        <v>5683</v>
      </c>
      <c r="E121" s="29">
        <v>13.07</v>
      </c>
      <c r="F121" s="37"/>
      <c r="G121" s="37"/>
      <c r="H121" s="12"/>
    </row>
    <row r="122" spans="3:8" ht="12.75">
      <c r="C122" s="42">
        <v>2032</v>
      </c>
      <c r="D122" s="42">
        <v>2032</v>
      </c>
      <c r="E122" s="29">
        <v>100</v>
      </c>
      <c r="F122" s="37"/>
      <c r="G122" s="37"/>
      <c r="H122" s="12"/>
    </row>
    <row r="123" spans="3:8" ht="12.75">
      <c r="C123" s="28">
        <v>503</v>
      </c>
      <c r="D123" s="28">
        <v>3108</v>
      </c>
      <c r="E123" s="29">
        <v>16.16</v>
      </c>
      <c r="F123" s="37"/>
      <c r="G123" s="37"/>
      <c r="H123" s="12"/>
    </row>
    <row r="124" spans="3:8" ht="12.75">
      <c r="C124" s="28">
        <v>759</v>
      </c>
      <c r="D124" s="28">
        <v>8053</v>
      </c>
      <c r="E124" s="29">
        <v>9.4</v>
      </c>
      <c r="F124" s="37"/>
      <c r="G124" s="37"/>
      <c r="H124" s="12"/>
    </row>
  </sheetData>
  <sheetProtection/>
  <mergeCells count="32">
    <mergeCell ref="A27:A30"/>
    <mergeCell ref="A83:A86"/>
    <mergeCell ref="A87:A90"/>
    <mergeCell ref="A5:B5"/>
    <mergeCell ref="A91:A94"/>
    <mergeCell ref="A35:A38"/>
    <mergeCell ref="A39:A42"/>
    <mergeCell ref="A43:A46"/>
    <mergeCell ref="A47:A50"/>
    <mergeCell ref="A51:A54"/>
    <mergeCell ref="A55:A58"/>
    <mergeCell ref="A59:A62"/>
    <mergeCell ref="A63:A66"/>
    <mergeCell ref="A99:A102"/>
    <mergeCell ref="A103:A106"/>
    <mergeCell ref="A107:A110"/>
    <mergeCell ref="A111:A114"/>
    <mergeCell ref="A67:A70"/>
    <mergeCell ref="A71:A74"/>
    <mergeCell ref="A75:A78"/>
    <mergeCell ref="A79:A82"/>
    <mergeCell ref="A95:A98"/>
    <mergeCell ref="I5:K5"/>
    <mergeCell ref="C5:E5"/>
    <mergeCell ref="F5:H5"/>
    <mergeCell ref="A115:A118"/>
    <mergeCell ref="A7:A10"/>
    <mergeCell ref="A11:A14"/>
    <mergeCell ref="A15:A18"/>
    <mergeCell ref="A19:A22"/>
    <mergeCell ref="A23:A26"/>
    <mergeCell ref="A31:A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 v Ljubljani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tusarve</dc:creator>
  <cp:keywords/>
  <dc:description/>
  <cp:lastModifiedBy>Pavla Tomažič</cp:lastModifiedBy>
  <cp:lastPrinted>2010-03-04T13:17:58Z</cp:lastPrinted>
  <dcterms:created xsi:type="dcterms:W3CDTF">2009-02-16T11:06:55Z</dcterms:created>
  <dcterms:modified xsi:type="dcterms:W3CDTF">2010-03-09T09:09:20Z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