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rankd\Documents\Ceniki\"/>
    </mc:Choice>
  </mc:AlternateContent>
  <bookViews>
    <workbookView xWindow="0" yWindow="1200" windowWidth="23040" windowHeight="9180" activeTab="4"/>
  </bookViews>
  <sheets>
    <sheet name="Cenik" sheetId="1" r:id="rId1"/>
    <sheet name="Šolnine 1.,2.st. in prispevki" sheetId="3" r:id="rId2"/>
    <sheet name="DR_za vse na 3.st." sheetId="4" r:id="rId3"/>
    <sheet name="DR_1.vpisani" sheetId="5" r:id="rId4"/>
    <sheet name="Knjižnične storitve" sheetId="6" r:id="rId5"/>
    <sheet name="List1" sheetId="2" state="hidden" r:id="rId6"/>
  </sheets>
  <externalReferences>
    <externalReference r:id="rId7"/>
  </externalReferences>
  <definedNames>
    <definedName name="_xlnm.Print_Area" localSheetId="0">Cenik!$A$1:$E$100</definedName>
  </definedNames>
  <calcPr calcId="162913"/>
</workbook>
</file>

<file path=xl/calcChain.xml><?xml version="1.0" encoding="utf-8"?>
<calcChain xmlns="http://schemas.openxmlformats.org/spreadsheetml/2006/main">
  <c r="O122" i="6" l="1"/>
  <c r="O89" i="6"/>
  <c r="O80" i="6"/>
  <c r="O79" i="6"/>
  <c r="O78" i="6"/>
  <c r="O77" i="6"/>
  <c r="O76" i="6"/>
  <c r="O75" i="6"/>
  <c r="O74" i="6"/>
  <c r="O73" i="6"/>
  <c r="O72" i="6"/>
  <c r="O71" i="6"/>
  <c r="O70" i="6"/>
  <c r="H69" i="6"/>
  <c r="I69" i="6" s="1"/>
  <c r="J69" i="6" s="1"/>
  <c r="O69" i="6" s="1"/>
  <c r="K69" i="6" s="1"/>
  <c r="G69" i="6"/>
  <c r="H68" i="6"/>
  <c r="I68" i="6" s="1"/>
  <c r="J68" i="6" s="1"/>
  <c r="O68" i="6" s="1"/>
  <c r="K68" i="6" s="1"/>
  <c r="G68" i="6"/>
  <c r="H67" i="6"/>
  <c r="I67" i="6" s="1"/>
  <c r="J67" i="6" s="1"/>
  <c r="O67" i="6" s="1"/>
  <c r="K67" i="6" s="1"/>
  <c r="G67" i="6"/>
  <c r="O66" i="6"/>
  <c r="G65" i="6"/>
  <c r="H65" i="6" s="1"/>
  <c r="I65" i="6" s="1"/>
  <c r="J65" i="6" s="1"/>
  <c r="O65" i="6" s="1"/>
  <c r="K65" i="6" s="1"/>
  <c r="O64" i="6"/>
  <c r="O63" i="6"/>
  <c r="G62" i="6"/>
  <c r="H62" i="6" s="1"/>
  <c r="I62" i="6" s="1"/>
  <c r="J62" i="6" s="1"/>
  <c r="O62" i="6" s="1"/>
  <c r="K62" i="6" s="1"/>
  <c r="O61" i="6"/>
  <c r="O60" i="6"/>
  <c r="O59" i="6"/>
  <c r="O58" i="6"/>
  <c r="O57" i="6"/>
  <c r="O56" i="6"/>
  <c r="O55" i="6"/>
  <c r="K55" i="6"/>
  <c r="H55" i="6"/>
  <c r="I55" i="6" s="1"/>
  <c r="G55" i="6"/>
  <c r="O54" i="6"/>
  <c r="K54" i="6" s="1"/>
  <c r="G54" i="6"/>
  <c r="H54" i="6" s="1"/>
  <c r="I54" i="6" s="1"/>
  <c r="O53" i="6"/>
  <c r="O52" i="6"/>
  <c r="O51" i="6"/>
  <c r="O50" i="6"/>
  <c r="K50" i="6" s="1"/>
  <c r="G50" i="6"/>
  <c r="H50" i="6" s="1"/>
  <c r="I50" i="6" s="1"/>
  <c r="O49" i="6"/>
  <c r="K49" i="6"/>
  <c r="H49" i="6"/>
  <c r="I49" i="6" s="1"/>
  <c r="G49" i="6"/>
  <c r="O48" i="6"/>
  <c r="K48" i="6" s="1"/>
  <c r="G48" i="6"/>
  <c r="H48" i="6" s="1"/>
  <c r="I48" i="6" s="1"/>
  <c r="O47" i="6"/>
  <c r="O46" i="6"/>
  <c r="K46" i="6" s="1"/>
  <c r="G46" i="6"/>
  <c r="H46" i="6" s="1"/>
  <c r="I46" i="6" s="1"/>
  <c r="O45" i="6"/>
  <c r="K45" i="6"/>
  <c r="H45" i="6"/>
  <c r="I45" i="6" s="1"/>
  <c r="G45" i="6"/>
  <c r="O44" i="6"/>
  <c r="O43" i="6"/>
  <c r="O42" i="6"/>
  <c r="O41" i="6"/>
  <c r="O40" i="6"/>
  <c r="O39" i="6"/>
  <c r="O38" i="6"/>
  <c r="O37" i="6"/>
  <c r="O36" i="6"/>
  <c r="O35" i="6"/>
  <c r="O34" i="6"/>
  <c r="O33" i="6"/>
  <c r="O32" i="6"/>
  <c r="O31" i="6"/>
  <c r="O30" i="6"/>
  <c r="O29" i="6"/>
  <c r="O28" i="6"/>
  <c r="O26" i="6"/>
  <c r="O25" i="6"/>
  <c r="O24" i="6"/>
  <c r="O23" i="6"/>
  <c r="O22" i="6"/>
  <c r="O21" i="6"/>
  <c r="O20" i="6"/>
  <c r="O18" i="6"/>
  <c r="O17" i="6"/>
  <c r="O16" i="6"/>
  <c r="O15" i="6"/>
  <c r="O14" i="6"/>
  <c r="O13" i="6"/>
  <c r="O12" i="6"/>
  <c r="O11" i="6"/>
  <c r="G11" i="6"/>
  <c r="H11" i="6" s="1"/>
  <c r="I11" i="6" s="1"/>
  <c r="O10" i="6"/>
  <c r="I10" i="6"/>
  <c r="H10" i="6"/>
  <c r="G10" i="6"/>
  <c r="O9" i="6"/>
  <c r="I9" i="6"/>
  <c r="H9" i="6"/>
  <c r="G9" i="6"/>
  <c r="D7" i="5"/>
  <c r="D6" i="5"/>
  <c r="J8" i="4"/>
  <c r="I8" i="4"/>
  <c r="D8" i="4"/>
  <c r="H8" i="4" s="1"/>
  <c r="J7" i="4"/>
  <c r="I7" i="4"/>
  <c r="D7" i="4"/>
  <c r="H7" i="4" s="1"/>
  <c r="F12" i="1" l="1"/>
  <c r="F21" i="1" l="1"/>
  <c r="E12" i="1" l="1"/>
  <c r="F44" i="1"/>
  <c r="F43" i="1"/>
  <c r="F41" i="1"/>
  <c r="F40" i="1"/>
  <c r="F39" i="1"/>
  <c r="F38" i="1"/>
  <c r="F37" i="1"/>
  <c r="F35" i="1"/>
  <c r="E35" i="1" s="1"/>
  <c r="F34" i="1"/>
  <c r="E34" i="1" s="1"/>
  <c r="F33" i="1"/>
  <c r="E33" i="1" s="1"/>
  <c r="F31" i="1"/>
  <c r="E31" i="1" s="1"/>
  <c r="F30" i="1"/>
  <c r="E30" i="1" s="1"/>
  <c r="F29" i="1"/>
  <c r="E29" i="1" s="1"/>
  <c r="F27" i="1"/>
  <c r="E27" i="1" s="1"/>
  <c r="F26" i="1"/>
  <c r="E26" i="1" s="1"/>
  <c r="F25" i="1"/>
  <c r="E25" i="1" s="1"/>
  <c r="F24" i="1"/>
  <c r="E24" i="1" s="1"/>
  <c r="F22" i="1"/>
  <c r="E22" i="1" s="1"/>
  <c r="F20" i="1"/>
  <c r="E20" i="1" s="1"/>
  <c r="F19" i="1"/>
  <c r="E19" i="1" s="1"/>
  <c r="F17" i="1"/>
  <c r="E17" i="1" s="1"/>
  <c r="F16" i="1"/>
  <c r="E16" i="1" s="1"/>
  <c r="F15" i="1"/>
  <c r="E15" i="1" s="1"/>
</calcChain>
</file>

<file path=xl/comments1.xml><?xml version="1.0" encoding="utf-8"?>
<comments xmlns="http://schemas.openxmlformats.org/spreadsheetml/2006/main">
  <authors>
    <author>admin</author>
  </authors>
  <commentList>
    <comment ref="D6" authorId="0" shapeId="0">
      <text>
        <r>
          <rPr>
            <b/>
            <sz val="9"/>
            <color indexed="81"/>
            <rFont val="Tahoma"/>
            <family val="2"/>
            <charset val="238"/>
          </rPr>
          <t>admin:</t>
        </r>
        <r>
          <rPr>
            <sz val="9"/>
            <color indexed="81"/>
            <rFont val="Tahoma"/>
            <family val="2"/>
            <charset val="238"/>
          </rPr>
          <t xml:space="preserve">
prvi vpisani v š.l. 2016/2017
</t>
        </r>
      </text>
    </comment>
    <comment ref="E6" authorId="0" shapeId="0">
      <text>
        <r>
          <rPr>
            <b/>
            <sz val="9"/>
            <color indexed="81"/>
            <rFont val="Tahoma"/>
            <family val="2"/>
            <charset val="238"/>
          </rPr>
          <t>admin:</t>
        </r>
        <r>
          <rPr>
            <sz val="9"/>
            <color indexed="81"/>
            <rFont val="Tahoma"/>
            <family val="2"/>
            <charset val="238"/>
          </rPr>
          <t xml:space="preserve">
prvič vpisani v š.l. 2015/2016
</t>
        </r>
      </text>
    </comment>
    <comment ref="F6" authorId="0" shapeId="0">
      <text>
        <r>
          <rPr>
            <b/>
            <sz val="9"/>
            <color indexed="81"/>
            <rFont val="Tahoma"/>
            <family val="2"/>
            <charset val="238"/>
          </rPr>
          <t>admin:</t>
        </r>
        <r>
          <rPr>
            <sz val="9"/>
            <color indexed="81"/>
            <rFont val="Tahoma"/>
            <family val="2"/>
            <charset val="238"/>
          </rPr>
          <t xml:space="preserve">
prvič vpisani v š.l. 2014/2015
</t>
        </r>
      </text>
    </comment>
    <comment ref="G6" authorId="0" shapeId="0">
      <text>
        <r>
          <rPr>
            <b/>
            <sz val="9"/>
            <color indexed="81"/>
            <rFont val="Tahoma"/>
            <family val="2"/>
            <charset val="238"/>
          </rPr>
          <t>admin:</t>
        </r>
        <r>
          <rPr>
            <sz val="9"/>
            <color indexed="81"/>
            <rFont val="Tahoma"/>
            <family val="2"/>
            <charset val="238"/>
          </rPr>
          <t xml:space="preserve">
prvič vpisani pred  š.l. 2013/2014
</t>
        </r>
      </text>
    </comment>
  </commentList>
</comments>
</file>

<file path=xl/comments2.xml><?xml version="1.0" encoding="utf-8"?>
<comments xmlns="http://schemas.openxmlformats.org/spreadsheetml/2006/main">
  <authors>
    <author>admin</author>
  </authors>
  <commentList>
    <comment ref="E5" authorId="0" shapeId="0">
      <text>
        <r>
          <rPr>
            <b/>
            <sz val="9"/>
            <color indexed="81"/>
            <rFont val="Tahoma"/>
            <family val="2"/>
            <charset val="238"/>
          </rPr>
          <t>admin:</t>
        </r>
        <r>
          <rPr>
            <sz val="9"/>
            <color indexed="81"/>
            <rFont val="Tahoma"/>
            <family val="2"/>
            <charset val="238"/>
          </rPr>
          <t xml:space="preserve">
š.l. 2016/2017
</t>
        </r>
      </text>
    </comment>
    <comment ref="F5" authorId="0" shapeId="0">
      <text>
        <r>
          <rPr>
            <b/>
            <sz val="9"/>
            <color indexed="81"/>
            <rFont val="Tahoma"/>
            <family val="2"/>
            <charset val="238"/>
          </rPr>
          <t>admin:</t>
        </r>
        <r>
          <rPr>
            <sz val="9"/>
            <color indexed="81"/>
            <rFont val="Tahoma"/>
            <family val="2"/>
            <charset val="238"/>
          </rPr>
          <t xml:space="preserve">
š.l. 2017/2018
</t>
        </r>
      </text>
    </comment>
    <comment ref="G5" authorId="0" shapeId="0">
      <text>
        <r>
          <rPr>
            <b/>
            <sz val="9"/>
            <color indexed="81"/>
            <rFont val="Tahoma"/>
            <family val="2"/>
            <charset val="238"/>
          </rPr>
          <t>admin:</t>
        </r>
        <r>
          <rPr>
            <sz val="9"/>
            <color indexed="81"/>
            <rFont val="Tahoma"/>
            <family val="2"/>
            <charset val="238"/>
          </rPr>
          <t xml:space="preserve">
š.l. 2018/2019
</t>
        </r>
      </text>
    </comment>
  </commentList>
</comments>
</file>

<file path=xl/sharedStrings.xml><?xml version="1.0" encoding="utf-8"?>
<sst xmlns="http://schemas.openxmlformats.org/spreadsheetml/2006/main" count="462" uniqueCount="301">
  <si>
    <t>5.1.</t>
  </si>
  <si>
    <t>5.2.</t>
  </si>
  <si>
    <t>5.3.</t>
  </si>
  <si>
    <t>9.1.</t>
  </si>
  <si>
    <t>9.2.</t>
  </si>
  <si>
    <t>10.1.</t>
  </si>
  <si>
    <t>10.</t>
  </si>
  <si>
    <t>10.2.</t>
  </si>
  <si>
    <t>10.3.</t>
  </si>
  <si>
    <t>znanstveni sodelavec</t>
  </si>
  <si>
    <t xml:space="preserve"> IZPITI: </t>
  </si>
  <si>
    <t xml:space="preserve"> POTRDILA</t>
  </si>
  <si>
    <t>o določitvi pogojev za nadaljevanje študija po prekinitvi več kot 10 let</t>
  </si>
  <si>
    <t>1.</t>
  </si>
  <si>
    <t>2.</t>
  </si>
  <si>
    <t>3.</t>
  </si>
  <si>
    <t>4.</t>
  </si>
  <si>
    <t>5.</t>
  </si>
  <si>
    <t>7.</t>
  </si>
  <si>
    <t>8.</t>
  </si>
  <si>
    <t>9.</t>
  </si>
  <si>
    <t>izdaja potrdil za dokup delovne dobe ali uveljavljanje študijskih let</t>
  </si>
  <si>
    <t>o določitvi pogojev za nadaljevanje študija po prekinitvi več kot 2 leti ali sprememba programa</t>
  </si>
  <si>
    <t>visokošolski učitelj prva izvolitev</t>
  </si>
  <si>
    <t>visokošolski učitelj ponovna izvolitev</t>
  </si>
  <si>
    <t>visokošolski sodelavec in drugi nazivi</t>
  </si>
  <si>
    <t>priznanja pomembnih umetniških del</t>
  </si>
  <si>
    <t>- sklepov o izpolnjevanju pogojev za opravljanje izpitov višjega letnika,</t>
  </si>
  <si>
    <t>- sklepov o priznavanju izpitov znotraj UL,</t>
  </si>
  <si>
    <t>- sklepov o predčasnem opravljanju izpitov,</t>
  </si>
  <si>
    <t>- sklepov o komisijskem opravljanju izpitov,</t>
  </si>
  <si>
    <t>- sklepov o zamenjavi predmeta,</t>
  </si>
  <si>
    <t>- sklepov o vzporednem študiju na drugih fakultetah ali univerzah,</t>
  </si>
  <si>
    <t>- sklepov o podaljšanju roka za izdelavo diplomske naloge,</t>
  </si>
  <si>
    <t>- sklepov o predlogu diplomske naloge za Prešernovo nagrado,</t>
  </si>
  <si>
    <t>- sklepov o oprostitvi šolnine,</t>
  </si>
  <si>
    <t>- sklepov o vračilu šolnine,</t>
  </si>
  <si>
    <t>- sklepov o odložitvi roka plačila šolnine,</t>
  </si>
  <si>
    <t>- sklepov o sofinanciranju mednarodne izmenjave študentov,</t>
  </si>
  <si>
    <t>- sklepov o popravljanju ocene,</t>
  </si>
  <si>
    <t>- sklepov o imenovanju komisije za oceno naloge predlagane za Prešernovo nagrado,</t>
  </si>
  <si>
    <t>- sklepov o imenovanju komisije za zagovor diplomske naloge ter termin zagovora diplomske naloge,</t>
  </si>
  <si>
    <t>- sklepov o določitvi termina za zagovor naloge na podiplomskem študiju,</t>
  </si>
  <si>
    <t>- sklepov o priznanju statusa študenta športnika ali umetnika.</t>
  </si>
  <si>
    <t>Opombe pod:</t>
  </si>
  <si>
    <t xml:space="preserve">PROŠNJE, VLOGE ZA IZDAJO SKLEPOV: </t>
  </si>
  <si>
    <t>Zap.št.</t>
  </si>
  <si>
    <t>- sklepov o priznanju  neformalne izobrazbe</t>
  </si>
  <si>
    <t xml:space="preserve">preizkus posebnih nadarjenosti in psihofizičnih sposobnosti </t>
  </si>
  <si>
    <t>(*)</t>
  </si>
  <si>
    <t>- sklepov o prehajanju študentov med programi in med fakultetami znotraj UL,</t>
  </si>
  <si>
    <t>6.1.</t>
  </si>
  <si>
    <t>6.2.</t>
  </si>
  <si>
    <t>6.3.</t>
  </si>
  <si>
    <t>6.4.</t>
  </si>
  <si>
    <t>7.1.</t>
  </si>
  <si>
    <t>7.2.</t>
  </si>
  <si>
    <t>7.3.</t>
  </si>
  <si>
    <t>8.1.</t>
  </si>
  <si>
    <t>8.2.</t>
  </si>
  <si>
    <t>8.3.</t>
  </si>
  <si>
    <t>Na cene zgoraj navedenih postavk je DDV potrebno dodati.</t>
  </si>
  <si>
    <t>Po elementih navedenih v ceniku prispevkov študentov se DDV ne obračunava. Izjema so naslednje postavke:</t>
  </si>
  <si>
    <t>prepis diplome v angleškem jeziku</t>
  </si>
  <si>
    <t>izbirni izpit za vpis na doktorski študij</t>
  </si>
  <si>
    <t xml:space="preserve">postopek ugotavljanja enakovrednosti pridoljenega habilitacijskega naziva na drugem visokošolskem zavodu </t>
  </si>
  <si>
    <t>- visokošolski sodelavec in drugi nazivi</t>
  </si>
  <si>
    <t>- visokošolski učitelj ter znanstveni sodelavec</t>
  </si>
  <si>
    <t>postopek ugotavljanja enakovrednosti pridobljenega habilitacijskega naziva na drugem visokošolskem zavodu :</t>
  </si>
  <si>
    <t>izdaja (dodatnega izvoda) priloge k diplomi</t>
  </si>
  <si>
    <t>9.3.</t>
  </si>
  <si>
    <t>izdaja dvojnika diplome</t>
  </si>
  <si>
    <t>izdaja potrdila v tujem jeziku (1 izvod) in druga potrdila</t>
  </si>
  <si>
    <t>VPISNINA V VIŠJI LETNIK, V DODATNO LETO ALI PONOVNI VPIS V LETNIK</t>
  </si>
  <si>
    <t>IZDAJA DVOJNIKA DIPLOMSKE LISTINE in IZDAJA PRILOGE K DIPLOMI</t>
  </si>
  <si>
    <t>univerzitetni program, 1. stopenjski program (UN)</t>
  </si>
  <si>
    <t>visokošolski strokovni program, 1. stopenjski program (VS)</t>
  </si>
  <si>
    <t xml:space="preserve">IZVOLITVE V NAZIV </t>
  </si>
  <si>
    <t>Število tarifnih točk</t>
  </si>
  <si>
    <t>Element</t>
  </si>
  <si>
    <t>Vrednost</t>
  </si>
  <si>
    <t>NOVA ŠTUDENTSKA IZKAZNICA Z NALEPKO</t>
  </si>
  <si>
    <t>-</t>
  </si>
  <si>
    <t>o priznanju obveznosti za posamezni predmet opravljenih izven UL</t>
  </si>
  <si>
    <t>VPISNINA ZA PRVI VPIS V PROGRAM</t>
  </si>
  <si>
    <t>(**)</t>
  </si>
  <si>
    <r>
      <t>vsi drugi sklepi</t>
    </r>
    <r>
      <rPr>
        <sz val="12"/>
        <rFont val="Arial"/>
        <family val="2"/>
        <charset val="238"/>
      </rPr>
      <t xml:space="preserve"> </t>
    </r>
    <r>
      <rPr>
        <vertAlign val="superscript"/>
        <sz val="12"/>
        <rFont val="Arial"/>
        <family val="2"/>
        <charset val="238"/>
      </rPr>
      <t>(**)</t>
    </r>
  </si>
  <si>
    <r>
      <t xml:space="preserve">izvedba predmeta z (diferencialnim) izpitom dodiplomski študij, 1. stopnja </t>
    </r>
    <r>
      <rPr>
        <vertAlign val="superscript"/>
        <sz val="12"/>
        <rFont val="Arial"/>
        <family val="2"/>
        <charset val="238"/>
      </rPr>
      <t xml:space="preserve">(*)                                                                </t>
    </r>
    <r>
      <rPr>
        <sz val="11"/>
        <rFont val="Arial"/>
        <family val="2"/>
        <charset val="238"/>
      </rPr>
      <t xml:space="preserve"> </t>
    </r>
  </si>
  <si>
    <r>
      <t xml:space="preserve">izvedba predmeta z (diferencialnim) izpitom podiplomski študij, 2. in 3. stopnja </t>
    </r>
    <r>
      <rPr>
        <vertAlign val="superscript"/>
        <sz val="12"/>
        <rFont val="Arial"/>
        <family val="2"/>
        <charset val="238"/>
      </rPr>
      <t xml:space="preserve">(*)                                                       </t>
    </r>
  </si>
  <si>
    <t>prof. dr. Janez Hribar</t>
  </si>
  <si>
    <t>predsednik UO UL</t>
  </si>
  <si>
    <t>Nova vrednost točke</t>
  </si>
  <si>
    <t>2. stopenjski program</t>
  </si>
  <si>
    <t>4.1.</t>
  </si>
  <si>
    <t>4.2.</t>
  </si>
  <si>
    <t>4.3.</t>
  </si>
  <si>
    <t>4.4.</t>
  </si>
  <si>
    <t>4.5.</t>
  </si>
  <si>
    <t>4.6.</t>
  </si>
  <si>
    <t>9.1</t>
  </si>
  <si>
    <t>9.2</t>
  </si>
  <si>
    <t>9.3</t>
  </si>
  <si>
    <t>9.4</t>
  </si>
  <si>
    <t>9.5</t>
  </si>
  <si>
    <t>9.6</t>
  </si>
  <si>
    <t>točko 6.4. članice ne smejo zaračunavati naslednjih sklepov:</t>
  </si>
  <si>
    <t>5. POTRDILA</t>
  </si>
  <si>
    <t>7. IZDAJA DVOJNIKA DIPLOMSKE LISTINE in IZDAJA PRILOGE K DIPLOMI</t>
  </si>
  <si>
    <t>9. IZVOLITVE V NAZIV</t>
  </si>
  <si>
    <t>9.4.</t>
  </si>
  <si>
    <t>9.5.</t>
  </si>
  <si>
    <t>9.6.</t>
  </si>
  <si>
    <t>točkama 4.2., 4.3. : Pri izračunu stroškov opravljanja manjkajočih obveznosti študija, članica UL upošteva vrednost kreditnih točk posameznega predmeta in višino šolnine (13. člen Pravilnika) za letnik študijskega programa. Strošek opravljanja posameznega predmeta na članici UL se izračuna tako, da se določi vrednost kreditne točke glede na višino šolnine posameznega letnika (ena kreditna točka se ovrednoti kot ena šestdesetina šolnine), ki se pomnoži s številom kreditnih točk predmeta (16. člen Pravilnika).</t>
  </si>
  <si>
    <t>1,5*1,014=1,521</t>
  </si>
  <si>
    <t>CENIK VPISNINE IN PRISPEVKOV ZA ŠTUDIJ PO ŠTUDIJSKIH PROGRAMIH Z JAVNO VELJAVNOSTJO S TARIFNIM DELOM ZA ŠTUDIJSKO LETO 2017 / 2018</t>
  </si>
  <si>
    <t>prvo, drugo, tretje (na študiju 1. in 2. stopnje) opravljanje izpita za osebe brez statusa, posamično opravljanje (diferencialnega) izpita</t>
  </si>
  <si>
    <t xml:space="preserve">četrto (tretje na doktorskem študiju) in vsako nadaljnje komisijsko opravljanje izpita </t>
  </si>
  <si>
    <t>(***)</t>
  </si>
  <si>
    <r>
      <t xml:space="preserve">izdaja dvojnika diplome </t>
    </r>
    <r>
      <rPr>
        <sz val="10"/>
        <rFont val="Arial"/>
        <family val="2"/>
        <charset val="238"/>
      </rPr>
      <t xml:space="preserve">(***) </t>
    </r>
  </si>
  <si>
    <t>točka 7.2.: ob predložitvi zahteve za izdajo dvojnika diplome je potrebno predložiti dokazilo o plačilu upravne takse</t>
  </si>
  <si>
    <t xml:space="preserve">Sprejeto na 25. seji UO UL dne 20. 2. 2017 </t>
  </si>
  <si>
    <t>izdaja potrdila o opravljenih izpitih oziroma o doseženi povprečni oceni</t>
  </si>
  <si>
    <t>osebam brez statusa se točke za izdajo potrdil podvojijo</t>
  </si>
  <si>
    <t>ZAKLJUČNO DELO Z ZAGOVOROM (samo za osebe brez statusa)</t>
  </si>
  <si>
    <t>CENIK ŠOLNIN in PRISPEVKOV za 1. in 2. stopnjo študija 
v študijskem letu  2017 / 2018</t>
  </si>
  <si>
    <t>Sprejeto na 8. seji UO UL FPP dne, 29.05.2017</t>
  </si>
  <si>
    <t>ČLANICA</t>
  </si>
  <si>
    <t>ŠTUDIJSKI PROGRAMI</t>
  </si>
  <si>
    <t>LETNIK</t>
  </si>
  <si>
    <t xml:space="preserve">ŠOLNINA </t>
  </si>
  <si>
    <t>FPP</t>
  </si>
  <si>
    <t>ŠTUDIJSKI PROGRAMI 1. STOPNJE</t>
  </si>
  <si>
    <t>VS</t>
  </si>
  <si>
    <t>Navtika</t>
  </si>
  <si>
    <t>1. letnik</t>
  </si>
  <si>
    <t>2. letnik</t>
  </si>
  <si>
    <t>3. letnik</t>
  </si>
  <si>
    <t>Ladijsko strojništvo</t>
  </si>
  <si>
    <t>Prometna tehnologija in transportna logistika</t>
  </si>
  <si>
    <t>UN</t>
  </si>
  <si>
    <t>Tehnologija prometa in logistika</t>
  </si>
  <si>
    <t>ŠTUDIJSKI PROGRAMI 2. STOPNJE</t>
  </si>
  <si>
    <t>Pomorstvo</t>
  </si>
  <si>
    <t>Promet</t>
  </si>
  <si>
    <t>ŠTUDIJSKI PROGRAMI ZA IZPOPOLNJEVANJE</t>
  </si>
  <si>
    <t xml:space="preserve">Navedeni zneski so maksimalne vrednosti šolnin. Skladno s 23. členom Pravilnika o prispevkih in vrednotenju stroškov na UL, </t>
  </si>
  <si>
    <t>OSTALI PRISPEVKI ŠTUDENTOV 
(zdravniški pregled, vaje, ekskurzije…)</t>
  </si>
  <si>
    <t>strokovna ekskurzija</t>
  </si>
  <si>
    <t>izbirni predmet "Jadranje"</t>
  </si>
  <si>
    <t>cena na izvedbo predmeta</t>
  </si>
  <si>
    <t>SMS sporočila* (obveščanje študentov z sms obvestili)</t>
  </si>
  <si>
    <r>
      <t>*</t>
    </r>
    <r>
      <rPr>
        <i/>
        <sz val="11"/>
        <rFont val="Calibri"/>
        <family val="2"/>
        <charset val="238"/>
        <scheme val="minor"/>
      </rPr>
      <t xml:space="preserve">opomba: </t>
    </r>
    <r>
      <rPr>
        <sz val="11"/>
        <rFont val="Calibri"/>
        <family val="2"/>
        <charset val="238"/>
        <scheme val="minor"/>
      </rPr>
      <t>prispevek obveščanja z sms obvestili se zaračuna vsem študentom, skupaj s stroškom vpisnine</t>
    </r>
  </si>
  <si>
    <t>Prispevek diplomantov za svečano podelitev diplom**</t>
  </si>
  <si>
    <r>
      <t>**</t>
    </r>
    <r>
      <rPr>
        <i/>
        <sz val="11"/>
        <rFont val="Calibri"/>
        <family val="2"/>
        <charset val="238"/>
        <scheme val="minor"/>
      </rPr>
      <t xml:space="preserve">opomba: </t>
    </r>
    <r>
      <rPr>
        <sz val="11"/>
        <rFont val="Calibri"/>
        <family val="2"/>
        <charset val="238"/>
        <scheme val="minor"/>
      </rPr>
      <t>prispevek diplomantov za svečano podelitev diplom se zaračuna kandidatu ob oddaji zaključnega dela za zagovor</t>
    </r>
  </si>
  <si>
    <t>Cenik šolnin Univerze v Ljubljani za doktorske študijske programe 3. stopnje
 v študijskem letu 2017/2018</t>
  </si>
  <si>
    <t xml:space="preserve">Šolnina za 1. letnik izhaja iz Cenika šolnin za doktorske študijske programe za generacijo študentov prvič vpisanih
v študijskem letu 2016/2017 (19. seja UO UL 11.02.2016) </t>
  </si>
  <si>
    <t xml:space="preserve">Šolnina za 1. letnik izhaja iz Cenika šolnin za doktorske študijske programe za generacijo študentov prvič vpisanih
v študijskem letu 2015/2016 (13. seja UO UL 05.02.2015) </t>
  </si>
  <si>
    <t xml:space="preserve">Šolnina za 2. letnik izhaja iz Cenika šolnin za doktorske študijske programe za generacijo študentov prvič vpisanih
v študijskem letu 2014/2015 (6. seja UO UL 30.01.2014) </t>
  </si>
  <si>
    <t>ČLANICE IZVAJALKE</t>
  </si>
  <si>
    <t>DOKTORSKI  ŠTUDIJSKI PROGRAMI - 
3. STOPNJA</t>
  </si>
  <si>
    <t>Vrednost Kt 1. letnik</t>
  </si>
  <si>
    <t>Vrednost Kt 2. letnik</t>
  </si>
  <si>
    <t>Vrednost Kt 3. letnik</t>
  </si>
  <si>
    <r>
      <t xml:space="preserve">BF, EF, FDV, FGG, FKKT, FMF, </t>
    </r>
    <r>
      <rPr>
        <b/>
        <sz val="11"/>
        <color rgb="FFFF0000"/>
        <rFont val="Calibri"/>
        <family val="2"/>
        <charset val="238"/>
        <scheme val="minor"/>
      </rPr>
      <t>FPP</t>
    </r>
    <r>
      <rPr>
        <sz val="10"/>
        <rFont val="Arial"/>
        <family val="2"/>
        <charset val="238"/>
      </rPr>
      <t>, FS, FF, MF, NTF, PF, VF</t>
    </r>
  </si>
  <si>
    <t>VARSTVO OKOLJA</t>
  </si>
  <si>
    <t>POMORSTVO IN PROMET</t>
  </si>
  <si>
    <t>Cenik šolnin Univerze v Ljubljani za doktorske študijske programe 3. stopnje za generacijo študentov prvič vpisanih v študijskem letu 2017/2018 za vsa tri leta</t>
  </si>
  <si>
    <t>Cenik šolnin doktorskih študijskih programov za generacijo študentov prvič vpisanih v š.l. 2017/2018 - za vsa 3 leta (19. seja UO UL, dne 11.02.2016)</t>
  </si>
  <si>
    <t>CENA PROGRAMA</t>
  </si>
  <si>
    <t>Cenik knjižničnih storitev UL v študijskem letu 2017/2018</t>
  </si>
  <si>
    <t>po novem</t>
  </si>
  <si>
    <t>prej</t>
  </si>
  <si>
    <t>2010/2011
+2,3%</t>
  </si>
  <si>
    <t>2011/2012
+ 1,6%</t>
  </si>
  <si>
    <t>2012/2013
+ 1,8 %</t>
  </si>
  <si>
    <t>2013/2014
+ 2%</t>
  </si>
  <si>
    <t>2015/2016
+ 1,1 %</t>
  </si>
  <si>
    <t>Cena (EUR)</t>
  </si>
  <si>
    <t>Stopnja DDV</t>
  </si>
  <si>
    <t>2016/2017
+ 0,8 %</t>
  </si>
  <si>
    <t>Članarina</t>
  </si>
  <si>
    <t>- letna članarina</t>
  </si>
  <si>
    <t>- študentje UL s statusom (plačana ob vpisu)</t>
  </si>
  <si>
    <t>- oseba brez statusa študenta *</t>
  </si>
  <si>
    <t>- dijaki nad 18 let</t>
  </si>
  <si>
    <t xml:space="preserve">Pri knjižničnih storitvah, navedenih v tem ceniku, se DDV ne obračunava (42. člen ZDDV-1, Ur. l. RS, št. 117/2006 in dopolnitve).      
</t>
  </si>
  <si>
    <t>Druge storitve, ki jih v študijskem letu 2017/2018 lahko zaračunavajo
 knjižnice članic UL</t>
  </si>
  <si>
    <t xml:space="preserve">Navedene cene storitev so najvišje dovoljene cene za posamezno storitev. </t>
  </si>
  <si>
    <t>Članice UL same oblikujejo cene pri vseh postavkah, pri katerih cene na tem seznamu niso določene.</t>
  </si>
  <si>
    <t xml:space="preserve">Pri storitvah medknjižnične izposoje je poštnina vključena v ceno. </t>
  </si>
  <si>
    <t xml:space="preserve">Pri knjižničnih storitvah, navedenih na tem seznamu, se DDV ne obračunava (42. člen ZDDV-1, Ur. l. RS, št. 117/2006 in dopolnitve). </t>
  </si>
  <si>
    <t xml:space="preserve">a) </t>
  </si>
  <si>
    <t>- študentje drugih visokošolskih zavodov s statusom</t>
  </si>
  <si>
    <t>- zaposleni na matični članici UL</t>
  </si>
  <si>
    <t>- zaposleni na drugih članicah UL</t>
  </si>
  <si>
    <t>- druge fizične osebe</t>
  </si>
  <si>
    <t>- pravne osebe</t>
  </si>
  <si>
    <t>- polletna članarina</t>
  </si>
  <si>
    <t>- osebe brez statusa študenta UL* ali iz drugih visokošolskih
  zavodov s statusom</t>
  </si>
  <si>
    <t xml:space="preserve">- četrtletna članarina </t>
  </si>
  <si>
    <t xml:space="preserve">- mesečna članarina </t>
  </si>
  <si>
    <t xml:space="preserve">b) </t>
  </si>
  <si>
    <t>Zamudnina (enota na dan)</t>
  </si>
  <si>
    <t>- pri izposoji v čitalnico</t>
  </si>
  <si>
    <t>- pri izposoji na dom</t>
  </si>
  <si>
    <t xml:space="preserve">c) </t>
  </si>
  <si>
    <t>Obvestila o poteku roka izposoje</t>
  </si>
  <si>
    <t>- prvo obvestilo</t>
  </si>
  <si>
    <t>- drugo obvestilo</t>
  </si>
  <si>
    <t>- tretje obvestilo</t>
  </si>
  <si>
    <t>- obvestilo pred tožbo</t>
  </si>
  <si>
    <t>č)</t>
  </si>
  <si>
    <t>Izgubljena literatura</t>
  </si>
  <si>
    <t>- stroški nabave</t>
  </si>
  <si>
    <t>- stroški obdelave</t>
  </si>
  <si>
    <t>- bančni stroški pri naročilu iz tujine</t>
  </si>
  <si>
    <t xml:space="preserve">d) </t>
  </si>
  <si>
    <t>Kavcije in odškodnine</t>
  </si>
  <si>
    <t>- kavcija za redek izvod ali dragocene knjige</t>
  </si>
  <si>
    <t>- kavcija za tujce</t>
  </si>
  <si>
    <t>- kavcija za opremo (e-kartica, mrežna kartica, garderobna omarica)</t>
  </si>
  <si>
    <t>- odškodnina za poškodovano gradivo ali opremo (po dejanskih stroških)</t>
  </si>
  <si>
    <t>- odškodnina za izvod, ki ga ni mogoče nabaviti</t>
  </si>
  <si>
    <r>
      <t>- nadomestna izkaznica</t>
    </r>
    <r>
      <rPr>
        <strike/>
        <sz val="10"/>
        <color theme="1"/>
        <rFont val="Arial"/>
        <family val="2"/>
        <charset val="238"/>
      </rPr>
      <t xml:space="preserve"> </t>
    </r>
  </si>
  <si>
    <t xml:space="preserve">e) </t>
  </si>
  <si>
    <t>Medknjižnična izposoja in dobava dokumentov</t>
  </si>
  <si>
    <t>- iz lastne knjižnice v slovenske knjižnice</t>
  </si>
  <si>
    <t>- izposoja enote knjižničnega gradiva</t>
  </si>
  <si>
    <t>- kopije:</t>
  </si>
  <si>
    <t xml:space="preserve">             do 20 strani</t>
  </si>
  <si>
    <t xml:space="preserve">             vsaka nadaljnja stran</t>
  </si>
  <si>
    <t>- članek poslan elektronsko</t>
  </si>
  <si>
    <t>- nujno naročilo (realizacija v 24 urah)</t>
  </si>
  <si>
    <t>dvojno</t>
  </si>
  <si>
    <t>- iz lastne knjižnice v tujino</t>
  </si>
  <si>
    <t>- kopije</t>
  </si>
  <si>
    <t xml:space="preserve">             do 20 strani </t>
  </si>
  <si>
    <t>- iz slovenskih knjižnic za uporabnike lastne knjižnice</t>
  </si>
  <si>
    <t>cena dobavitelja + 5,20</t>
  </si>
  <si>
    <t>cena dobavitelja + 5,29</t>
  </si>
  <si>
    <t>cena dobavitelja + 5,3852</t>
  </si>
  <si>
    <t>cena dobavitelja + 5,4929</t>
  </si>
  <si>
    <t>cena dobavitelja + 5,5478</t>
  </si>
  <si>
    <t>cena dobavitelja + 5,67</t>
  </si>
  <si>
    <t>cena dobavitelja + 5,49</t>
  </si>
  <si>
    <t>- članek</t>
  </si>
  <si>
    <t>cena dobavitelja + 0,9</t>
  </si>
  <si>
    <t>cena dobavitelja + 0,9162</t>
  </si>
  <si>
    <t>cena dobavitelja + 0,9345</t>
  </si>
  <si>
    <t>cena dobavitelja + 0,9438</t>
  </si>
  <si>
    <t>cena dobavitelja + 0,96</t>
  </si>
  <si>
    <t>cena dobavitelja + 0,94</t>
  </si>
  <si>
    <t>cena dobavitelja</t>
  </si>
  <si>
    <t>- iz tujine za uporabnike lastne knjižnice</t>
  </si>
  <si>
    <t>cena dobavitelja, povečana za stroške</t>
  </si>
  <si>
    <t>f)</t>
  </si>
  <si>
    <t xml:space="preserve">Informacijske storitve </t>
  </si>
  <si>
    <t>- informacijske storitve (ki presegajo uporabo enega informacijskega vira ali trajajo več kot 0,5 ure)</t>
  </si>
  <si>
    <t>22,58 / uro + stroški</t>
  </si>
  <si>
    <t>22,9412 / uro + stroški</t>
  </si>
  <si>
    <t>23,3771 / uro + stroški</t>
  </si>
  <si>
    <t>23,8446 / uro + stroški</t>
  </si>
  <si>
    <t>24,0830 / uro + stroški</t>
  </si>
  <si>
    <t>24,62 / uro + stroški</t>
  </si>
  <si>
    <t>23,82 / uro + stroški</t>
  </si>
  <si>
    <t>- tematske retrospektivne poizvedbe</t>
  </si>
  <si>
    <t xml:space="preserve">- izobraževanje uporabnikov </t>
  </si>
  <si>
    <t xml:space="preserve">- citiranost avtorja </t>
  </si>
  <si>
    <t xml:space="preserve">- priprava, vnos in vodenje bibliografij (brezplačno za zaposlene na matični članici UL) </t>
  </si>
  <si>
    <t>- mesečni bilten – novosti</t>
  </si>
  <si>
    <t>- signalne informacije</t>
  </si>
  <si>
    <t>g)</t>
  </si>
  <si>
    <t>Kopiranje, tiskanje, skeniranje, fotografiranje (iz knjižničnega gradiva)</t>
  </si>
  <si>
    <t>- računalniški izpis na stran</t>
  </si>
  <si>
    <t>- črno bela stran</t>
  </si>
  <si>
    <t>- barvna stran</t>
  </si>
  <si>
    <t>- slika</t>
  </si>
  <si>
    <t>- izpis na prosojnico</t>
  </si>
  <si>
    <t xml:space="preserve">- fotokopija (stran) </t>
  </si>
  <si>
    <t>- A4</t>
  </si>
  <si>
    <t>- A3</t>
  </si>
  <si>
    <t>- fotokopija na prosojnico</t>
  </si>
  <si>
    <t>- skeniranje</t>
  </si>
  <si>
    <t>- besedilo/stran</t>
  </si>
  <si>
    <t>- fotografiranje</t>
  </si>
  <si>
    <t>- ostale računalniške storitve</t>
  </si>
  <si>
    <t>- kopiranje na CD (CD vključen v ceno)</t>
  </si>
  <si>
    <t>- kopiranje na DVD (DVD vključen v ceno)</t>
  </si>
  <si>
    <t>h)</t>
  </si>
  <si>
    <t>Ostalo</t>
  </si>
  <si>
    <t xml:space="preserve">- obveščanje o rezerviranem in naročenem gradivu </t>
  </si>
  <si>
    <t>- neprevzeto rezervirano ali naročeno gradivo (po enoti)</t>
  </si>
  <si>
    <t>- stroški izposoje po pošti</t>
  </si>
  <si>
    <t>- kartica za fotokopiranje</t>
  </si>
  <si>
    <t>- vezava gradiva</t>
  </si>
  <si>
    <t>- knjige, učbeniki, brošure, letaki in podobno tiskano gradivo</t>
  </si>
  <si>
    <t>- e-knjige in drugo e-gradivo</t>
  </si>
  <si>
    <t xml:space="preserve">* Samo v prvem letu po prvi prekinitvi statusa. Pravilnik o prispevkih in vrednotenju stroškov na Univerzi v Ljubljani, </t>
  </si>
  <si>
    <t xml:space="preserve"> 2. člen: "Oseba brez statusa študenta je nekdanji študent, ki v danem študijskem letu ni vpisan v letnik programa </t>
  </si>
  <si>
    <t xml:space="preserve"> (ali v dodatno leto), iz katerega opravlja izpite, vaje, seminarje ali zaključno delo po programu."</t>
  </si>
  <si>
    <t>prof. dr. Janez Hribar,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</si>
</sst>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quot;;[Red]\-#,##0.00\ &quot;€&quot;"/>
    <numFmt numFmtId="44" formatCode="_-* #,##0.00\ &quot;€&quot;_-;\-* #,##0.00\ &quot;€&quot;_-;_-* &quot;-&quot;??\ &quot;€&quot;_-;_-@_-"/>
    <numFmt numFmtId="164" formatCode="0.0"/>
    <numFmt numFmtId="165" formatCode="0.000"/>
    <numFmt numFmtId="166" formatCode="#,##0.00\ &quot;€&quot;"/>
    <numFmt numFmtId="167" formatCode="0.0000"/>
    <numFmt numFmtId="168" formatCode="#,##0.0000"/>
  </numFmts>
  <fonts count="44" x14ac:knownFonts="1">
    <font>
      <sz val="10"/>
      <name val="Arial"/>
      <charset val="238"/>
    </font>
    <font>
      <sz val="11"/>
      <color theme="1"/>
      <name val="Calibri"/>
      <family val="2"/>
      <charset val="238"/>
      <scheme val="minor"/>
    </font>
    <font>
      <sz val="11"/>
      <color theme="1"/>
      <name val="Arial"/>
      <family val="2"/>
      <charset val="238"/>
    </font>
    <font>
      <sz val="8"/>
      <name val="Arial"/>
      <family val="2"/>
      <charset val="238"/>
    </font>
    <font>
      <sz val="10"/>
      <name val="Arial"/>
      <family val="2"/>
      <charset val="238"/>
    </font>
    <font>
      <b/>
      <sz val="10"/>
      <name val="Arial"/>
      <family val="2"/>
      <charset val="238"/>
    </font>
    <font>
      <b/>
      <sz val="11"/>
      <name val="Arial"/>
      <family val="2"/>
      <charset val="238"/>
    </font>
    <font>
      <sz val="11"/>
      <name val="Arial"/>
      <family val="2"/>
      <charset val="238"/>
    </font>
    <font>
      <b/>
      <sz val="12"/>
      <name val="Arial"/>
      <family val="2"/>
      <charset val="238"/>
    </font>
    <font>
      <b/>
      <sz val="15"/>
      <name val="Arial"/>
      <family val="2"/>
      <charset val="238"/>
    </font>
    <font>
      <b/>
      <sz val="14.5"/>
      <name val="Arial"/>
      <family val="2"/>
      <charset val="238"/>
    </font>
    <font>
      <vertAlign val="superscript"/>
      <sz val="12"/>
      <name val="Arial"/>
      <family val="2"/>
      <charset val="238"/>
    </font>
    <font>
      <sz val="12"/>
      <name val="Arial"/>
      <family val="2"/>
      <charset val="238"/>
    </font>
    <font>
      <strike/>
      <sz val="11"/>
      <name val="Arial"/>
      <family val="2"/>
      <charset val="238"/>
    </font>
    <font>
      <sz val="10"/>
      <color rgb="FFFF0000"/>
      <name val="Arial"/>
      <family val="2"/>
      <charset val="238"/>
    </font>
    <font>
      <sz val="11"/>
      <color rgb="FFFF0000"/>
      <name val="Arial"/>
      <family val="2"/>
      <charset val="238"/>
    </font>
    <font>
      <strike/>
      <sz val="11"/>
      <color rgb="FFFF0000"/>
      <name val="Arial"/>
      <family val="2"/>
      <charset val="238"/>
    </font>
    <font>
      <b/>
      <sz val="15"/>
      <color theme="1"/>
      <name val="Arial"/>
      <family val="2"/>
      <charset val="238"/>
    </font>
    <font>
      <sz val="10"/>
      <color theme="1"/>
      <name val="Arial"/>
      <family val="2"/>
      <charset val="238"/>
    </font>
    <font>
      <b/>
      <sz val="12"/>
      <color theme="1"/>
      <name val="Arial"/>
      <family val="2"/>
      <charset val="238"/>
    </font>
    <font>
      <strike/>
      <sz val="11"/>
      <color theme="1"/>
      <name val="Arial"/>
      <family val="2"/>
      <charset val="238"/>
    </font>
    <font>
      <sz val="11"/>
      <name val="Arial CE"/>
      <family val="2"/>
      <charset val="238"/>
    </font>
    <font>
      <b/>
      <sz val="11"/>
      <color theme="1"/>
      <name val="Calibri"/>
      <family val="2"/>
      <charset val="238"/>
      <scheme val="minor"/>
    </font>
    <font>
      <b/>
      <sz val="20"/>
      <name val="Calibri"/>
      <family val="2"/>
      <charset val="238"/>
      <scheme val="minor"/>
    </font>
    <font>
      <sz val="20"/>
      <name val="Calibri"/>
      <family val="2"/>
      <charset val="238"/>
      <scheme val="minor"/>
    </font>
    <font>
      <b/>
      <sz val="12"/>
      <name val="Calibri"/>
      <family val="2"/>
      <charset val="238"/>
      <scheme val="minor"/>
    </font>
    <font>
      <b/>
      <sz val="14"/>
      <name val="Calibri"/>
      <family val="2"/>
      <charset val="238"/>
      <scheme val="minor"/>
    </font>
    <font>
      <sz val="14"/>
      <name val="Calibri"/>
      <family val="2"/>
      <charset val="238"/>
      <scheme val="minor"/>
    </font>
    <font>
      <sz val="11"/>
      <name val="Calibri"/>
      <family val="2"/>
      <charset val="238"/>
      <scheme val="minor"/>
    </font>
    <font>
      <i/>
      <sz val="11"/>
      <name val="Calibri"/>
      <family val="2"/>
      <charset val="238"/>
      <scheme val="minor"/>
    </font>
    <font>
      <b/>
      <sz val="16"/>
      <color theme="1"/>
      <name val="Calibri"/>
      <family val="2"/>
      <charset val="238"/>
      <scheme val="minor"/>
    </font>
    <font>
      <sz val="12"/>
      <color theme="1"/>
      <name val="Calibri"/>
      <family val="2"/>
      <charset val="238"/>
      <scheme val="minor"/>
    </font>
    <font>
      <b/>
      <sz val="11"/>
      <color rgb="FFFF0000"/>
      <name val="Calibri"/>
      <family val="2"/>
      <charset val="238"/>
      <scheme val="minor"/>
    </font>
    <font>
      <sz val="12"/>
      <name val="Calibri"/>
      <family val="2"/>
      <charset val="238"/>
      <scheme val="minor"/>
    </font>
    <font>
      <b/>
      <sz val="9"/>
      <color indexed="81"/>
      <name val="Tahoma"/>
      <family val="2"/>
      <charset val="238"/>
    </font>
    <font>
      <sz val="9"/>
      <color indexed="81"/>
      <name val="Tahoma"/>
      <family val="2"/>
      <charset val="238"/>
    </font>
    <font>
      <b/>
      <sz val="11"/>
      <name val="Calibri"/>
      <family val="2"/>
      <charset val="238"/>
      <scheme val="minor"/>
    </font>
    <font>
      <sz val="14"/>
      <color theme="1"/>
      <name val="Calibri"/>
      <family val="2"/>
      <charset val="238"/>
      <scheme val="minor"/>
    </font>
    <font>
      <b/>
      <sz val="14"/>
      <color theme="1"/>
      <name val="Arial"/>
      <family val="2"/>
      <charset val="238"/>
    </font>
    <font>
      <b/>
      <sz val="11"/>
      <color theme="1"/>
      <name val="Arial"/>
      <family val="2"/>
      <charset val="238"/>
    </font>
    <font>
      <b/>
      <sz val="9"/>
      <color theme="1"/>
      <name val="Arial"/>
      <family val="2"/>
      <charset val="238"/>
    </font>
    <font>
      <b/>
      <sz val="10"/>
      <color theme="1"/>
      <name val="Arial"/>
      <family val="2"/>
      <charset val="238"/>
    </font>
    <font>
      <strike/>
      <sz val="10"/>
      <color theme="1"/>
      <name val="Arial"/>
      <family val="2"/>
      <charset val="238"/>
    </font>
    <font>
      <sz val="10"/>
      <name val="Arial CE"/>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0" fontId="4" fillId="0" borderId="0"/>
    <xf numFmtId="0" fontId="1" fillId="0" borderId="0"/>
    <xf numFmtId="0" fontId="4" fillId="0" borderId="0"/>
  </cellStyleXfs>
  <cellXfs count="366">
    <xf numFmtId="0" fontId="0" fillId="0" borderId="0" xfId="0"/>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right" vertical="top"/>
    </xf>
    <xf numFmtId="0" fontId="6" fillId="0" borderId="1" xfId="0" applyFont="1" applyFill="1" applyBorder="1" applyAlignment="1">
      <alignment horizontal="left"/>
    </xf>
    <xf numFmtId="0" fontId="7" fillId="0" borderId="1" xfId="0" applyFont="1" applyFill="1" applyBorder="1" applyAlignment="1">
      <alignment horizontal="right"/>
    </xf>
    <xf numFmtId="0" fontId="7" fillId="0" borderId="1" xfId="0" applyFont="1" applyFill="1" applyBorder="1"/>
    <xf numFmtId="3" fontId="7" fillId="0" borderId="1" xfId="0" applyNumberFormat="1" applyFont="1" applyFill="1" applyBorder="1" applyAlignment="1">
      <alignment horizontal="right"/>
    </xf>
    <xf numFmtId="0" fontId="6" fillId="0" borderId="5" xfId="0" applyFont="1" applyFill="1" applyBorder="1" applyAlignment="1">
      <alignment horizontal="left"/>
    </xf>
    <xf numFmtId="3" fontId="6" fillId="0" borderId="8" xfId="0" applyNumberFormat="1" applyFont="1" applyFill="1" applyBorder="1" applyAlignment="1">
      <alignment horizontal="left"/>
    </xf>
    <xf numFmtId="49" fontId="7" fillId="0" borderId="0" xfId="0" applyNumberFormat="1" applyFont="1" applyFill="1" applyAlignment="1">
      <alignment vertical="top" wrapText="1"/>
    </xf>
    <xf numFmtId="0" fontId="4" fillId="0" borderId="0" xfId="0" applyFont="1" applyFill="1" applyAlignment="1">
      <alignment vertical="top" wrapText="1"/>
    </xf>
    <xf numFmtId="0" fontId="14" fillId="0" borderId="0" xfId="0" applyFont="1" applyFill="1"/>
    <xf numFmtId="4" fontId="14" fillId="0" borderId="0" xfId="0" applyNumberFormat="1" applyFont="1" applyFill="1" applyAlignment="1">
      <alignment horizontal="center"/>
    </xf>
    <xf numFmtId="0" fontId="14" fillId="0" borderId="0" xfId="0" applyFont="1" applyFill="1" applyAlignment="1">
      <alignment horizontal="center"/>
    </xf>
    <xf numFmtId="0" fontId="15" fillId="0" borderId="0" xfId="0" applyFont="1" applyFill="1" applyAlignment="1">
      <alignment horizontal="center"/>
    </xf>
    <xf numFmtId="44" fontId="15" fillId="0" borderId="2" xfId="0" applyNumberFormat="1" applyFont="1" applyFill="1" applyBorder="1" applyAlignment="1" applyProtection="1">
      <alignment horizontal="left"/>
      <protection locked="0"/>
    </xf>
    <xf numFmtId="0" fontId="5" fillId="0" borderId="0" xfId="0" applyFont="1" applyFill="1" applyAlignment="1">
      <alignment horizontal="center"/>
    </xf>
    <xf numFmtId="0" fontId="5" fillId="2" borderId="1" xfId="0" applyFont="1" applyFill="1" applyBorder="1" applyAlignment="1">
      <alignment horizontal="left" vertical="center" shrinkToFit="1"/>
    </xf>
    <xf numFmtId="0" fontId="5" fillId="2" borderId="1" xfId="0" applyFont="1" applyFill="1" applyBorder="1" applyAlignment="1">
      <alignment vertical="center"/>
    </xf>
    <xf numFmtId="0" fontId="5" fillId="2" borderId="1" xfId="0" applyFont="1" applyFill="1" applyBorder="1" applyAlignment="1">
      <alignment horizontal="center" vertical="center" wrapText="1"/>
    </xf>
    <xf numFmtId="44" fontId="7" fillId="0" borderId="7" xfId="0" applyNumberFormat="1" applyFont="1" applyFill="1" applyBorder="1" applyAlignment="1" applyProtection="1">
      <alignment vertical="top" wrapText="1"/>
    </xf>
    <xf numFmtId="0" fontId="18" fillId="0" borderId="0" xfId="0" applyFont="1" applyFill="1"/>
    <xf numFmtId="44" fontId="2" fillId="0" borderId="2" xfId="0" applyNumberFormat="1" applyFont="1" applyFill="1" applyBorder="1" applyAlignment="1" applyProtection="1">
      <alignment horizontal="left"/>
      <protection locked="0"/>
    </xf>
    <xf numFmtId="165" fontId="4" fillId="0" borderId="0" xfId="0" applyNumberFormat="1" applyFont="1" applyFill="1"/>
    <xf numFmtId="0" fontId="21" fillId="0" borderId="0" xfId="1" applyFont="1" applyFill="1" applyProtection="1">
      <protection locked="0" hidden="1"/>
    </xf>
    <xf numFmtId="0" fontId="9" fillId="0" borderId="0" xfId="0" applyFont="1" applyFill="1" applyAlignment="1" applyProtection="1">
      <alignment horizontal="center"/>
      <protection locked="0"/>
    </xf>
    <xf numFmtId="0" fontId="17" fillId="0" borderId="0" xfId="0" applyFont="1" applyFill="1" applyAlignment="1" applyProtection="1">
      <alignment horizontal="center"/>
      <protection locked="0"/>
    </xf>
    <xf numFmtId="0" fontId="5" fillId="0" borderId="0" xfId="0" applyFont="1" applyFill="1" applyAlignment="1" applyProtection="1">
      <alignment horizontal="left"/>
      <protection locked="0"/>
    </xf>
    <xf numFmtId="0" fontId="4" fillId="0" borderId="0" xfId="0" applyFont="1" applyFill="1" applyProtection="1">
      <protection locked="0"/>
    </xf>
    <xf numFmtId="0" fontId="18" fillId="0" borderId="0" xfId="0" applyFont="1" applyFill="1" applyProtection="1">
      <protection locked="0"/>
    </xf>
    <xf numFmtId="0" fontId="4" fillId="0" borderId="0" xfId="0" applyFont="1" applyFill="1" applyAlignment="1" applyProtection="1">
      <alignment horizontal="right"/>
      <protection locked="0"/>
    </xf>
    <xf numFmtId="0" fontId="5" fillId="0" borderId="0" xfId="0" applyFont="1" applyFill="1" applyProtection="1">
      <protection locked="0"/>
    </xf>
    <xf numFmtId="0" fontId="18" fillId="0" borderId="0" xfId="0" applyFont="1" applyFill="1" applyAlignment="1" applyProtection="1">
      <alignment horizontal="right"/>
      <protection locked="0"/>
    </xf>
    <xf numFmtId="0" fontId="8" fillId="2" borderId="1" xfId="0" applyFont="1" applyFill="1" applyBorder="1" applyAlignment="1" applyProtection="1">
      <alignment horizontal="left" vertical="center" shrinkToFit="1"/>
      <protection locked="0"/>
    </xf>
    <xf numFmtId="0" fontId="8" fillId="2" borderId="1" xfId="0" applyFont="1" applyFill="1" applyBorder="1" applyAlignment="1" applyProtection="1">
      <alignment vertical="center"/>
      <protection locked="0"/>
    </xf>
    <xf numFmtId="0" fontId="8"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protection locked="0"/>
    </xf>
    <xf numFmtId="0" fontId="7" fillId="0" borderId="1" xfId="0" applyFont="1" applyFill="1" applyBorder="1" applyAlignment="1" applyProtection="1">
      <alignment horizontal="right"/>
      <protection locked="0"/>
    </xf>
    <xf numFmtId="44" fontId="2" fillId="0" borderId="1" xfId="0" applyNumberFormat="1" applyFont="1" applyFill="1" applyBorder="1" applyProtection="1">
      <protection locked="0"/>
    </xf>
    <xf numFmtId="0" fontId="6" fillId="0" borderId="1" xfId="0" applyFont="1" applyFill="1" applyBorder="1" applyAlignment="1" applyProtection="1">
      <protection locked="0"/>
    </xf>
    <xf numFmtId="44" fontId="2" fillId="0" borderId="6" xfId="0" applyNumberFormat="1" applyFont="1" applyFill="1" applyBorder="1" applyProtection="1">
      <protection locked="0"/>
    </xf>
    <xf numFmtId="0" fontId="6" fillId="0" borderId="5" xfId="0" applyFont="1" applyFill="1" applyBorder="1" applyAlignment="1" applyProtection="1">
      <alignment horizontal="left"/>
      <protection locked="0"/>
    </xf>
    <xf numFmtId="0" fontId="6" fillId="0" borderId="8" xfId="0" applyFont="1" applyFill="1" applyBorder="1" applyAlignment="1" applyProtection="1">
      <alignment horizontal="left"/>
      <protection locked="0"/>
    </xf>
    <xf numFmtId="3" fontId="6" fillId="0" borderId="8" xfId="0" applyNumberFormat="1" applyFont="1" applyFill="1" applyBorder="1" applyAlignment="1" applyProtection="1">
      <alignment horizontal="left"/>
      <protection locked="0"/>
    </xf>
    <xf numFmtId="164" fontId="7" fillId="0" borderId="1" xfId="0" applyNumberFormat="1" applyFont="1" applyFill="1" applyBorder="1" applyAlignment="1" applyProtection="1">
      <alignment horizontal="right"/>
      <protection locked="0"/>
    </xf>
    <xf numFmtId="0" fontId="7" fillId="0" borderId="7" xfId="0" applyFont="1" applyFill="1" applyBorder="1" applyProtection="1">
      <protection locked="0"/>
    </xf>
    <xf numFmtId="3" fontId="7" fillId="0" borderId="7" xfId="0" applyNumberFormat="1" applyFont="1" applyFill="1" applyBorder="1" applyAlignment="1" applyProtection="1">
      <alignment horizontal="right"/>
      <protection locked="0"/>
    </xf>
    <xf numFmtId="44" fontId="2" fillId="0" borderId="7" xfId="0" applyNumberFormat="1" applyFont="1" applyFill="1" applyBorder="1" applyAlignment="1" applyProtection="1">
      <alignment vertical="top" wrapText="1"/>
      <protection locked="0"/>
    </xf>
    <xf numFmtId="0" fontId="7" fillId="0" borderId="1" xfId="0" applyFont="1" applyFill="1" applyBorder="1" applyProtection="1">
      <protection locked="0"/>
    </xf>
    <xf numFmtId="3" fontId="13" fillId="0" borderId="1" xfId="0" applyNumberFormat="1" applyFont="1" applyFill="1" applyBorder="1" applyAlignment="1" applyProtection="1">
      <alignment horizontal="right"/>
      <protection locked="0"/>
    </xf>
    <xf numFmtId="44" fontId="20" fillId="0" borderId="1" xfId="0" applyNumberFormat="1" applyFont="1" applyFill="1" applyBorder="1" applyProtection="1">
      <protection locked="0"/>
    </xf>
    <xf numFmtId="0" fontId="7" fillId="0" borderId="1" xfId="0" applyFont="1" applyFill="1" applyBorder="1" applyAlignment="1" applyProtection="1">
      <alignment horizontal="right" vertical="top"/>
      <protection locked="0"/>
    </xf>
    <xf numFmtId="3" fontId="7" fillId="0" borderId="1" xfId="0" applyNumberFormat="1" applyFont="1" applyFill="1" applyBorder="1" applyAlignment="1" applyProtection="1">
      <alignment horizontal="right" vertical="center"/>
      <protection locked="0"/>
    </xf>
    <xf numFmtId="44" fontId="2" fillId="0" borderId="7" xfId="0" applyNumberFormat="1" applyFont="1" applyFill="1" applyBorder="1" applyAlignment="1" applyProtection="1">
      <alignment vertical="center" wrapText="1"/>
      <protection locked="0"/>
    </xf>
    <xf numFmtId="3" fontId="7" fillId="0" borderId="1" xfId="0" applyNumberFormat="1" applyFont="1" applyFill="1" applyBorder="1" applyAlignment="1" applyProtection="1">
      <alignment horizontal="right"/>
      <protection locked="0"/>
    </xf>
    <xf numFmtId="3" fontId="7" fillId="0" borderId="2" xfId="0" applyNumberFormat="1" applyFont="1" applyFill="1" applyBorder="1" applyAlignment="1" applyProtection="1">
      <alignment horizontal="right"/>
      <protection locked="0"/>
    </xf>
    <xf numFmtId="16" fontId="7" fillId="0" borderId="1" xfId="0" applyNumberFormat="1" applyFont="1" applyFill="1" applyBorder="1" applyAlignment="1" applyProtection="1">
      <alignment horizontal="right"/>
      <protection locked="0"/>
    </xf>
    <xf numFmtId="0" fontId="7" fillId="0" borderId="6" xfId="0" applyFont="1" applyFill="1" applyBorder="1" applyProtection="1">
      <protection locked="0"/>
    </xf>
    <xf numFmtId="3" fontId="7" fillId="0" borderId="6" xfId="0" applyNumberFormat="1" applyFont="1" applyFill="1" applyBorder="1" applyAlignment="1" applyProtection="1">
      <alignment horizontal="right"/>
      <protection locked="0"/>
    </xf>
    <xf numFmtId="16" fontId="7" fillId="0" borderId="5" xfId="0" applyNumberFormat="1" applyFont="1" applyFill="1" applyBorder="1" applyAlignment="1" applyProtection="1">
      <alignment horizontal="right"/>
      <protection locked="0"/>
    </xf>
    <xf numFmtId="0" fontId="7" fillId="0" borderId="5" xfId="0" applyFont="1" applyFill="1" applyBorder="1" applyProtection="1">
      <protection locked="0"/>
    </xf>
    <xf numFmtId="0" fontId="15" fillId="0" borderId="8" xfId="0" applyFont="1" applyFill="1" applyBorder="1" applyProtection="1">
      <protection locked="0"/>
    </xf>
    <xf numFmtId="3" fontId="15" fillId="0" borderId="8" xfId="0" applyNumberFormat="1" applyFont="1" applyFill="1" applyBorder="1" applyAlignment="1" applyProtection="1">
      <alignment horizontal="right"/>
      <protection locked="0"/>
    </xf>
    <xf numFmtId="44" fontId="2" fillId="0" borderId="2" xfId="0" applyNumberFormat="1" applyFont="1" applyFill="1" applyBorder="1" applyProtection="1">
      <protection locked="0"/>
    </xf>
    <xf numFmtId="0" fontId="16" fillId="0" borderId="1" xfId="0" applyFont="1" applyFill="1" applyBorder="1" applyProtection="1">
      <protection locked="0"/>
    </xf>
    <xf numFmtId="49" fontId="7" fillId="0" borderId="1" xfId="0" applyNumberFormat="1" applyFont="1" applyFill="1" applyBorder="1" applyAlignment="1" applyProtection="1">
      <alignment horizontal="right"/>
      <protection locked="0"/>
    </xf>
    <xf numFmtId="0" fontId="7" fillId="0" borderId="10" xfId="0" applyFont="1" applyFill="1" applyBorder="1" applyAlignment="1" applyProtection="1">
      <alignment horizontal="left" vertical="top"/>
      <protection locked="0"/>
    </xf>
    <xf numFmtId="0" fontId="7" fillId="0" borderId="8"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7" fillId="0" borderId="4" xfId="0" quotePrefix="1" applyFont="1" applyFill="1" applyBorder="1" applyAlignment="1" applyProtection="1">
      <alignment vertical="top" wrapText="1"/>
      <protection locked="0"/>
    </xf>
    <xf numFmtId="0" fontId="7" fillId="0" borderId="11" xfId="0" quotePrefix="1" applyFont="1" applyFill="1" applyBorder="1" applyAlignment="1" applyProtection="1">
      <alignment vertical="top" wrapText="1"/>
      <protection locked="0"/>
    </xf>
    <xf numFmtId="3" fontId="7" fillId="0" borderId="2" xfId="0" quotePrefix="1" applyNumberFormat="1" applyFont="1" applyFill="1" applyBorder="1" applyAlignment="1" applyProtection="1">
      <alignment horizontal="right" vertical="top" wrapText="1"/>
      <protection locked="0"/>
    </xf>
    <xf numFmtId="44" fontId="2" fillId="0" borderId="1" xfId="0" applyNumberFormat="1" applyFont="1" applyFill="1" applyBorder="1" applyAlignment="1" applyProtection="1">
      <alignment vertical="top" wrapText="1"/>
      <protection locked="0"/>
    </xf>
    <xf numFmtId="0" fontId="7" fillId="0" borderId="3" xfId="0" quotePrefix="1" applyFont="1" applyFill="1" applyBorder="1" applyAlignment="1" applyProtection="1">
      <alignment vertical="top" wrapText="1"/>
      <protection locked="0"/>
    </xf>
    <xf numFmtId="0" fontId="7" fillId="0" borderId="2" xfId="0" applyFont="1" applyFill="1" applyBorder="1" applyAlignment="1" applyProtection="1">
      <alignment vertical="top" wrapText="1"/>
      <protection locked="0"/>
    </xf>
    <xf numFmtId="3" fontId="7" fillId="0" borderId="2" xfId="0" applyNumberFormat="1" applyFont="1" applyFill="1" applyBorder="1" applyAlignment="1" applyProtection="1">
      <alignment horizontal="right" vertical="top" wrapText="1"/>
      <protection locked="0"/>
    </xf>
    <xf numFmtId="0" fontId="6" fillId="0" borderId="0" xfId="0" applyFont="1" applyFill="1" applyAlignment="1" applyProtection="1">
      <alignment horizontal="left"/>
      <protection locked="0"/>
    </xf>
    <xf numFmtId="0" fontId="7" fillId="0" borderId="0" xfId="0" applyFont="1" applyFill="1" applyProtection="1">
      <protection locked="0"/>
    </xf>
    <xf numFmtId="0" fontId="2" fillId="0" borderId="0" xfId="0" applyFont="1" applyFill="1" applyProtection="1">
      <protection locked="0"/>
    </xf>
    <xf numFmtId="49" fontId="7" fillId="0" borderId="0" xfId="0" applyNumberFormat="1" applyFont="1" applyFill="1" applyAlignment="1" applyProtection="1">
      <alignment vertical="top"/>
      <protection locked="0"/>
    </xf>
    <xf numFmtId="0" fontId="7" fillId="0" borderId="0" xfId="0" applyFont="1" applyFill="1" applyAlignment="1" applyProtection="1">
      <alignment vertical="top" wrapText="1"/>
      <protection locked="0"/>
    </xf>
    <xf numFmtId="0" fontId="2" fillId="0" borderId="0" xfId="0" applyFont="1" applyFill="1" applyAlignment="1" applyProtection="1">
      <alignment vertical="top" wrapText="1"/>
      <protection locked="0"/>
    </xf>
    <xf numFmtId="0" fontId="7" fillId="0" borderId="0" xfId="0" applyFont="1" applyFill="1" applyAlignment="1" applyProtection="1">
      <alignment horizontal="left"/>
      <protection locked="0"/>
    </xf>
    <xf numFmtId="0" fontId="7" fillId="0" borderId="0" xfId="0" applyFont="1" applyFill="1" applyAlignment="1" applyProtection="1">
      <alignment horizontal="right" vertical="top"/>
      <protection locked="0"/>
    </xf>
    <xf numFmtId="49" fontId="7" fillId="0" borderId="0" xfId="0" applyNumberFormat="1" applyFont="1" applyFill="1" applyAlignment="1" applyProtection="1">
      <alignment vertical="top" wrapText="1"/>
      <protection locked="0"/>
    </xf>
    <xf numFmtId="0" fontId="7" fillId="0" borderId="0" xfId="0" applyFont="1" applyFill="1" applyAlignment="1" applyProtection="1">
      <alignment horizontal="left" vertical="top"/>
      <protection locked="0"/>
    </xf>
    <xf numFmtId="0" fontId="6" fillId="0" borderId="0" xfId="0" applyFont="1" applyFill="1" applyAlignment="1" applyProtection="1">
      <protection locked="0"/>
    </xf>
    <xf numFmtId="0" fontId="7" fillId="0" borderId="0" xfId="0" applyFont="1" applyFill="1" applyAlignment="1" applyProtection="1">
      <protection locked="0"/>
    </xf>
    <xf numFmtId="0" fontId="7" fillId="0" borderId="0" xfId="0" applyFont="1" applyFill="1" applyAlignment="1" applyProtection="1">
      <alignment horizontal="right"/>
      <protection locked="0"/>
    </xf>
    <xf numFmtId="0" fontId="7" fillId="0" borderId="0" xfId="0" applyFont="1" applyFill="1" applyBorder="1" applyAlignment="1" applyProtection="1">
      <alignment horizontal="right"/>
      <protection locked="0"/>
    </xf>
    <xf numFmtId="0" fontId="7" fillId="0" borderId="0" xfId="0" applyFont="1" applyFill="1" applyBorder="1" applyProtection="1">
      <protection locked="0"/>
    </xf>
    <xf numFmtId="0" fontId="7" fillId="0" borderId="0" xfId="0" applyFont="1" applyFill="1" applyBorder="1" applyAlignment="1" applyProtection="1">
      <alignment horizontal="left"/>
      <protection locked="0"/>
    </xf>
    <xf numFmtId="49" fontId="7" fillId="0" borderId="0" xfId="0" applyNumberFormat="1" applyFont="1" applyFill="1" applyBorder="1" applyAlignment="1" applyProtection="1">
      <alignment horizontal="right"/>
      <protection locked="0"/>
    </xf>
    <xf numFmtId="49" fontId="7" fillId="0" borderId="0" xfId="0" applyNumberFormat="1" applyFont="1" applyFill="1" applyBorder="1" applyAlignment="1" applyProtection="1">
      <alignment horizontal="right" vertical="top"/>
      <protection locked="0"/>
    </xf>
    <xf numFmtId="0" fontId="7" fillId="0" borderId="0" xfId="0" applyFont="1" applyFill="1" applyBorder="1" applyAlignment="1" applyProtection="1">
      <alignment wrapText="1"/>
      <protection locked="0"/>
    </xf>
    <xf numFmtId="0" fontId="10" fillId="0" borderId="0" xfId="0" applyFont="1" applyFill="1" applyAlignment="1" applyProtection="1">
      <alignment horizontal="center" wrapText="1"/>
      <protection locked="0"/>
    </xf>
    <xf numFmtId="49" fontId="7" fillId="0" borderId="6" xfId="0" applyNumberFormat="1" applyFont="1" applyFill="1" applyBorder="1" applyAlignment="1" applyProtection="1">
      <alignment horizontal="right" vertical="top"/>
      <protection locked="0"/>
    </xf>
    <xf numFmtId="49" fontId="4" fillId="0" borderId="4" xfId="0" applyNumberFormat="1" applyFont="1" applyBorder="1" applyAlignment="1" applyProtection="1">
      <alignment horizontal="right"/>
      <protection locked="0"/>
    </xf>
    <xf numFmtId="49" fontId="4" fillId="0" borderId="7" xfId="0" applyNumberFormat="1" applyFont="1" applyBorder="1" applyAlignment="1" applyProtection="1">
      <alignment horizontal="right"/>
      <protection locked="0"/>
    </xf>
    <xf numFmtId="0" fontId="5" fillId="0" borderId="0" xfId="0" applyFont="1" applyFill="1" applyAlignment="1" applyProtection="1">
      <alignment horizontal="left"/>
      <protection locked="0"/>
    </xf>
    <xf numFmtId="0" fontId="7" fillId="0" borderId="5"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0" fontId="6" fillId="0" borderId="1" xfId="0" applyFont="1" applyFill="1" applyBorder="1" applyProtection="1">
      <protection locked="0"/>
    </xf>
    <xf numFmtId="0" fontId="6" fillId="0" borderId="6" xfId="0" applyFont="1" applyFill="1" applyBorder="1" applyProtection="1">
      <protection locked="0"/>
    </xf>
    <xf numFmtId="0" fontId="7" fillId="0" borderId="5" xfId="0" applyFont="1" applyFill="1" applyBorder="1" applyAlignment="1" applyProtection="1">
      <alignment wrapText="1"/>
      <protection locked="0"/>
    </xf>
    <xf numFmtId="0" fontId="7" fillId="0" borderId="2" xfId="0" applyFont="1" applyFill="1" applyBorder="1" applyAlignment="1" applyProtection="1">
      <alignment wrapText="1"/>
      <protection locked="0"/>
    </xf>
    <xf numFmtId="0" fontId="7" fillId="0" borderId="0" xfId="0" applyFont="1" applyFill="1" applyAlignment="1" applyProtection="1">
      <alignment horizontal="left" vertical="top" wrapText="1"/>
      <protection locked="0"/>
    </xf>
    <xf numFmtId="0" fontId="4" fillId="0" borderId="0" xfId="0" applyFont="1" applyFill="1" applyAlignment="1">
      <alignment vertical="top" wrapText="1"/>
    </xf>
    <xf numFmtId="49" fontId="7" fillId="0" borderId="0" xfId="0" applyNumberFormat="1" applyFont="1" applyFill="1" applyAlignment="1" applyProtection="1">
      <alignment vertical="top" wrapText="1"/>
      <protection locked="0"/>
    </xf>
    <xf numFmtId="0" fontId="7" fillId="0" borderId="0" xfId="0" applyFont="1" applyFill="1" applyAlignment="1" applyProtection="1">
      <alignment vertical="top" wrapText="1"/>
      <protection locked="0"/>
    </xf>
    <xf numFmtId="49" fontId="7" fillId="0" borderId="0" xfId="0" applyNumberFormat="1" applyFont="1" applyFill="1" applyAlignment="1" applyProtection="1">
      <alignment horizontal="left" vertical="top" wrapText="1"/>
      <protection locked="0"/>
    </xf>
    <xf numFmtId="0" fontId="7" fillId="0" borderId="0" xfId="0" applyFont="1" applyFill="1" applyAlignment="1" applyProtection="1">
      <alignment horizontal="center" vertical="top" wrapText="1"/>
      <protection locked="0"/>
    </xf>
    <xf numFmtId="0" fontId="23"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24" fillId="0" borderId="0" xfId="0" applyFont="1" applyFill="1" applyBorder="1" applyAlignment="1" applyProtection="1">
      <protection locked="0"/>
    </xf>
    <xf numFmtId="0" fontId="25" fillId="0" borderId="0" xfId="0" applyFont="1" applyFill="1" applyAlignment="1" applyProtection="1">
      <alignment horizontal="left"/>
    </xf>
    <xf numFmtId="0" fontId="23" fillId="0" borderId="0" xfId="0" applyFont="1" applyBorder="1" applyAlignment="1" applyProtection="1">
      <alignment horizontal="center" vertical="center"/>
    </xf>
    <xf numFmtId="0" fontId="26" fillId="2" borderId="1" xfId="0" applyFont="1" applyFill="1" applyBorder="1" applyAlignment="1" applyProtection="1">
      <alignment horizontal="left" vertical="center"/>
    </xf>
    <xf numFmtId="0" fontId="26" fillId="2" borderId="1" xfId="0" applyFont="1" applyFill="1" applyBorder="1" applyAlignment="1" applyProtection="1">
      <alignment horizontal="left" vertical="center"/>
    </xf>
    <xf numFmtId="0" fontId="26" fillId="2" borderId="1" xfId="0" applyFont="1" applyFill="1" applyBorder="1" applyAlignment="1" applyProtection="1">
      <alignment horizontal="center" vertical="center"/>
    </xf>
    <xf numFmtId="44" fontId="26" fillId="2" borderId="1" xfId="0" applyNumberFormat="1" applyFont="1" applyFill="1" applyBorder="1" applyAlignment="1" applyProtection="1">
      <alignment horizontal="center" vertical="center"/>
      <protection locked="0"/>
    </xf>
    <xf numFmtId="0" fontId="27" fillId="0" borderId="0" xfId="0" applyFont="1" applyFill="1" applyBorder="1" applyAlignment="1" applyProtection="1">
      <protection locked="0"/>
    </xf>
    <xf numFmtId="0" fontId="23" fillId="2" borderId="5" xfId="0" applyFont="1" applyFill="1" applyBorder="1" applyAlignment="1" applyProtection="1">
      <alignment horizontal="left" vertical="center"/>
    </xf>
    <xf numFmtId="0" fontId="23" fillId="2" borderId="2" xfId="0" applyFont="1" applyFill="1" applyBorder="1" applyAlignment="1" applyProtection="1">
      <alignment horizontal="left" vertical="center"/>
    </xf>
    <xf numFmtId="0" fontId="26" fillId="2" borderId="1" xfId="0" applyFont="1" applyFill="1" applyBorder="1" applyAlignment="1" applyProtection="1">
      <alignment vertical="center"/>
    </xf>
    <xf numFmtId="0" fontId="27" fillId="0" borderId="10" xfId="0" applyFont="1" applyBorder="1" applyAlignment="1" applyProtection="1">
      <alignment horizontal="center" vertical="center"/>
    </xf>
    <xf numFmtId="0" fontId="27" fillId="0" borderId="12" xfId="0" applyFont="1" applyBorder="1" applyAlignment="1" applyProtection="1">
      <alignment horizontal="center" vertical="center"/>
    </xf>
    <xf numFmtId="0" fontId="27" fillId="0" borderId="6" xfId="0" applyFont="1" applyBorder="1" applyAlignment="1" applyProtection="1">
      <alignment horizontal="left" vertical="center"/>
    </xf>
    <xf numFmtId="0" fontId="27" fillId="0" borderId="2" xfId="0" applyFont="1" applyBorder="1" applyAlignment="1" applyProtection="1">
      <alignment horizontal="center" vertical="top"/>
    </xf>
    <xf numFmtId="44" fontId="27" fillId="0" borderId="1" xfId="0" applyNumberFormat="1" applyFont="1" applyBorder="1" applyAlignment="1" applyProtection="1">
      <alignment vertical="top"/>
      <protection locked="0"/>
    </xf>
    <xf numFmtId="0" fontId="27" fillId="0" borderId="4" xfId="0" applyFont="1" applyBorder="1" applyAlignment="1" applyProtection="1">
      <alignment horizontal="center" vertical="center"/>
    </xf>
    <xf numFmtId="0" fontId="27" fillId="0" borderId="13" xfId="0" applyFont="1" applyBorder="1" applyAlignment="1" applyProtection="1">
      <alignment horizontal="center" vertical="center"/>
    </xf>
    <xf numFmtId="0" fontId="27" fillId="0" borderId="14" xfId="0" applyFont="1" applyBorder="1" applyAlignment="1" applyProtection="1">
      <alignment horizontal="left" vertical="center"/>
    </xf>
    <xf numFmtId="0" fontId="27" fillId="0" borderId="7" xfId="0" applyFont="1" applyBorder="1" applyAlignment="1" applyProtection="1">
      <alignment horizontal="left" vertical="center"/>
    </xf>
    <xf numFmtId="0" fontId="27" fillId="0" borderId="3" xfId="0" applyFont="1" applyBorder="1" applyAlignment="1" applyProtection="1">
      <alignment horizontal="center" vertical="center"/>
    </xf>
    <xf numFmtId="0" fontId="27" fillId="0" borderId="11" xfId="0" applyFont="1" applyBorder="1" applyAlignment="1" applyProtection="1">
      <alignment horizontal="center" vertical="center"/>
    </xf>
    <xf numFmtId="0" fontId="27" fillId="0" borderId="1" xfId="0" applyFont="1" applyBorder="1" applyAlignment="1" applyProtection="1">
      <alignment horizontal="center" vertical="top"/>
    </xf>
    <xf numFmtId="0" fontId="27" fillId="2" borderId="5" xfId="0" applyFont="1" applyFill="1" applyBorder="1" applyAlignment="1" applyProtection="1">
      <alignment vertical="top"/>
    </xf>
    <xf numFmtId="0" fontId="27" fillId="2" borderId="2" xfId="0" applyFont="1" applyFill="1" applyBorder="1" applyAlignment="1" applyProtection="1">
      <alignment vertical="top"/>
    </xf>
    <xf numFmtId="0" fontId="26" fillId="2" borderId="2" xfId="0" applyFont="1" applyFill="1" applyBorder="1" applyAlignment="1" applyProtection="1">
      <alignment vertical="top"/>
    </xf>
    <xf numFmtId="0" fontId="27" fillId="2" borderId="1" xfId="0" applyFont="1" applyFill="1" applyBorder="1" applyAlignment="1" applyProtection="1">
      <alignment horizontal="center" vertical="top"/>
    </xf>
    <xf numFmtId="44" fontId="27" fillId="2" borderId="1" xfId="0" applyNumberFormat="1" applyFont="1" applyFill="1" applyBorder="1" applyAlignment="1" applyProtection="1">
      <alignment vertical="top"/>
      <protection locked="0"/>
    </xf>
    <xf numFmtId="0" fontId="27" fillId="0" borderId="10" xfId="0" applyFont="1" applyFill="1" applyBorder="1" applyAlignment="1" applyProtection="1">
      <alignment horizontal="center" vertical="top"/>
    </xf>
    <xf numFmtId="0" fontId="27" fillId="0" borderId="12" xfId="0" applyFont="1" applyFill="1" applyBorder="1" applyAlignment="1" applyProtection="1">
      <alignment horizontal="center" vertical="top"/>
    </xf>
    <xf numFmtId="0" fontId="27" fillId="0" borderId="4" xfId="0" applyFont="1" applyFill="1" applyBorder="1" applyAlignment="1" applyProtection="1">
      <alignment horizontal="center" vertical="top"/>
    </xf>
    <xf numFmtId="0" fontId="27" fillId="0" borderId="13" xfId="0" applyFont="1" applyFill="1" applyBorder="1" applyAlignment="1" applyProtection="1">
      <alignment horizontal="center" vertical="top"/>
    </xf>
    <xf numFmtId="0" fontId="27" fillId="0" borderId="3" xfId="0" applyFont="1" applyFill="1" applyBorder="1" applyAlignment="1" applyProtection="1">
      <alignment horizontal="center" vertical="top"/>
    </xf>
    <xf numFmtId="0" fontId="27" fillId="0" borderId="11" xfId="0" applyFont="1" applyFill="1" applyBorder="1" applyAlignment="1" applyProtection="1">
      <alignment horizontal="center" vertical="top"/>
    </xf>
    <xf numFmtId="44" fontId="27" fillId="2" borderId="1" xfId="0" applyNumberFormat="1" applyFont="1" applyFill="1" applyBorder="1" applyAlignment="1" applyProtection="1">
      <alignment horizontal="right" vertical="top"/>
      <protection locked="0"/>
    </xf>
    <xf numFmtId="0" fontId="27" fillId="0" borderId="0" xfId="0" applyFont="1" applyAlignment="1" applyProtection="1"/>
    <xf numFmtId="0" fontId="27" fillId="0" borderId="0" xfId="1" applyFont="1" applyFill="1" applyAlignment="1" applyProtection="1"/>
    <xf numFmtId="0" fontId="27" fillId="0" borderId="0" xfId="1" applyFont="1" applyFill="1" applyAlignment="1" applyProtection="1">
      <protection hidden="1"/>
    </xf>
    <xf numFmtId="44" fontId="27" fillId="0" borderId="0" xfId="0" applyNumberFormat="1" applyFont="1" applyAlignment="1" applyProtection="1">
      <protection locked="0"/>
    </xf>
    <xf numFmtId="0" fontId="27" fillId="2" borderId="8" xfId="0" applyFont="1" applyFill="1" applyBorder="1" applyAlignment="1" applyProtection="1">
      <alignment vertical="top"/>
    </xf>
    <xf numFmtId="0" fontId="26" fillId="2" borderId="5" xfId="0" applyFont="1" applyFill="1" applyBorder="1" applyAlignment="1" applyProtection="1">
      <alignment vertical="top"/>
    </xf>
    <xf numFmtId="0" fontId="27" fillId="2" borderId="8" xfId="0" applyFont="1" applyFill="1" applyBorder="1" applyAlignment="1" applyProtection="1">
      <alignment horizontal="center" vertical="top"/>
    </xf>
    <xf numFmtId="44" fontId="26" fillId="2" borderId="2" xfId="0" applyNumberFormat="1" applyFont="1" applyFill="1" applyBorder="1" applyAlignment="1" applyProtection="1">
      <alignment vertical="top"/>
      <protection locked="0"/>
    </xf>
    <xf numFmtId="0" fontId="27" fillId="0" borderId="9" xfId="0" applyFont="1" applyBorder="1" applyAlignment="1" applyProtection="1">
      <alignment horizontal="center"/>
    </xf>
    <xf numFmtId="0" fontId="27" fillId="0" borderId="12" xfId="0" applyFont="1" applyBorder="1" applyAlignment="1" applyProtection="1">
      <alignment horizontal="center"/>
    </xf>
    <xf numFmtId="0" fontId="27" fillId="0" borderId="5" xfId="1" applyFont="1" applyFill="1" applyBorder="1" applyAlignment="1" applyProtection="1">
      <alignment horizontal="left" vertical="center"/>
    </xf>
    <xf numFmtId="0" fontId="27" fillId="0" borderId="2" xfId="1" applyFont="1" applyFill="1" applyBorder="1" applyAlignment="1" applyProtection="1">
      <alignment horizontal="left" vertical="center"/>
    </xf>
    <xf numFmtId="44" fontId="27" fillId="0" borderId="1" xfId="0" applyNumberFormat="1" applyFont="1" applyBorder="1" applyAlignment="1" applyProtection="1">
      <alignment vertical="center"/>
      <protection locked="0"/>
    </xf>
    <xf numFmtId="0" fontId="27" fillId="0" borderId="0" xfId="0" applyFont="1" applyBorder="1" applyAlignment="1" applyProtection="1">
      <alignment horizontal="center"/>
    </xf>
    <xf numFmtId="0" fontId="27" fillId="0" borderId="13" xfId="0" applyFont="1" applyBorder="1" applyAlignment="1" applyProtection="1">
      <alignment horizontal="center"/>
    </xf>
    <xf numFmtId="0" fontId="27" fillId="0" borderId="10" xfId="1" applyFont="1" applyFill="1" applyBorder="1" applyAlignment="1" applyProtection="1">
      <alignment horizontal="left" vertical="center"/>
    </xf>
    <xf numFmtId="0" fontId="27" fillId="0" borderId="1" xfId="1" applyFont="1" applyFill="1" applyBorder="1" applyAlignment="1" applyProtection="1">
      <alignment horizontal="left" vertical="center"/>
    </xf>
    <xf numFmtId="44" fontId="27" fillId="0" borderId="12" xfId="0" applyNumberFormat="1" applyFont="1" applyFill="1" applyBorder="1" applyAlignment="1" applyProtection="1">
      <alignment vertical="center"/>
      <protection locked="0"/>
    </xf>
    <xf numFmtId="0" fontId="27" fillId="0" borderId="12" xfId="1" applyFont="1" applyFill="1" applyBorder="1" applyAlignment="1" applyProtection="1">
      <alignment horizontal="left" vertical="center"/>
    </xf>
    <xf numFmtId="44" fontId="27" fillId="0" borderId="6" xfId="0" applyNumberFormat="1" applyFont="1" applyBorder="1" applyAlignment="1" applyProtection="1">
      <alignment horizontal="right" vertical="center"/>
      <protection locked="0"/>
    </xf>
    <xf numFmtId="0" fontId="28" fillId="0" borderId="3" xfId="0" applyFont="1" applyBorder="1" applyAlignment="1" applyProtection="1">
      <alignment horizontal="left" vertical="center"/>
    </xf>
    <xf numFmtId="0" fontId="28" fillId="0" borderId="11" xfId="0" applyFont="1" applyBorder="1" applyAlignment="1" applyProtection="1">
      <alignment horizontal="left" vertical="center"/>
    </xf>
    <xf numFmtId="44" fontId="27" fillId="0" borderId="7" xfId="0" applyNumberFormat="1" applyFont="1" applyBorder="1" applyAlignment="1" applyProtection="1">
      <alignment horizontal="right" vertical="center"/>
      <protection locked="0"/>
    </xf>
    <xf numFmtId="44" fontId="27" fillId="0" borderId="6" xfId="0" applyNumberFormat="1" applyFont="1" applyBorder="1" applyAlignment="1" applyProtection="1">
      <alignment horizontal="center" vertical="center"/>
      <protection locked="0"/>
    </xf>
    <xf numFmtId="0" fontId="27" fillId="0" borderId="15" xfId="0" applyFont="1" applyBorder="1" applyAlignment="1" applyProtection="1">
      <alignment horizontal="center"/>
    </xf>
    <xf numFmtId="0" fontId="27" fillId="0" borderId="11" xfId="0" applyFont="1" applyBorder="1" applyAlignment="1" applyProtection="1">
      <alignment horizontal="center"/>
    </xf>
    <xf numFmtId="44" fontId="27" fillId="0" borderId="7" xfId="0" applyNumberFormat="1" applyFont="1" applyBorder="1" applyAlignment="1" applyProtection="1">
      <alignment horizontal="center" vertical="center"/>
      <protection locked="0"/>
    </xf>
    <xf numFmtId="44" fontId="27" fillId="0" borderId="0" xfId="0" applyNumberFormat="1" applyFont="1" applyAlignment="1" applyProtection="1"/>
    <xf numFmtId="0" fontId="30" fillId="0" borderId="0" xfId="0" applyFont="1" applyAlignment="1" applyProtection="1">
      <alignment horizontal="center" vertical="center" wrapText="1"/>
      <protection locked="0"/>
    </xf>
    <xf numFmtId="0" fontId="31" fillId="0" borderId="0" xfId="0" applyFont="1" applyAlignment="1" applyProtection="1">
      <alignment horizontal="left"/>
      <protection locked="0"/>
    </xf>
    <xf numFmtId="0" fontId="28" fillId="0" borderId="0" xfId="0" applyFont="1" applyAlignment="1" applyProtection="1">
      <alignment horizontal="left" wrapText="1"/>
      <protection locked="0"/>
    </xf>
    <xf numFmtId="0" fontId="0" fillId="0" borderId="0" xfId="0" applyFont="1" applyAlignment="1" applyProtection="1">
      <alignment horizontal="left"/>
      <protection locked="0"/>
    </xf>
    <xf numFmtId="0" fontId="0" fillId="0" borderId="0" xfId="0" applyFont="1" applyAlignment="1" applyProtection="1">
      <alignment horizontal="left" wrapText="1"/>
      <protection locked="0"/>
    </xf>
    <xf numFmtId="1" fontId="0" fillId="2" borderId="16" xfId="0" applyNumberFormat="1" applyFont="1" applyFill="1" applyBorder="1" applyAlignment="1" applyProtection="1">
      <alignment horizontal="left"/>
      <protection locked="0"/>
    </xf>
    <xf numFmtId="0" fontId="22" fillId="2" borderId="17"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22" fillId="2" borderId="2"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1" fontId="0" fillId="0" borderId="20" xfId="0"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wrapText="1"/>
      <protection locked="0"/>
    </xf>
    <xf numFmtId="166" fontId="0" fillId="0" borderId="1" xfId="0" applyNumberFormat="1" applyFont="1" applyBorder="1" applyAlignment="1" applyProtection="1">
      <alignment horizontal="left" vertical="center" wrapText="1"/>
    </xf>
    <xf numFmtId="166" fontId="0" fillId="0" borderId="21" xfId="0" applyNumberFormat="1" applyFont="1" applyBorder="1" applyAlignment="1" applyProtection="1">
      <alignment horizontal="left" vertical="center" wrapText="1"/>
    </xf>
    <xf numFmtId="0" fontId="0" fillId="0" borderId="0" xfId="0" applyFont="1" applyAlignment="1" applyProtection="1">
      <alignment horizontal="left" vertical="center"/>
      <protection locked="0"/>
    </xf>
    <xf numFmtId="166" fontId="0" fillId="0" borderId="1" xfId="0" applyNumberFormat="1" applyFont="1" applyBorder="1" applyAlignment="1" applyProtection="1">
      <alignment horizontal="left" vertical="center"/>
      <protection locked="0"/>
    </xf>
    <xf numFmtId="8" fontId="0" fillId="0" borderId="0" xfId="0" applyNumberFormat="1" applyFont="1" applyAlignment="1" applyProtection="1">
      <alignment horizontal="left" vertical="center"/>
      <protection locked="0"/>
    </xf>
    <xf numFmtId="0" fontId="32" fillId="0" borderId="1" xfId="0" applyFont="1" applyBorder="1" applyAlignment="1" applyProtection="1">
      <alignment horizontal="left" vertical="center"/>
      <protection locked="0"/>
    </xf>
    <xf numFmtId="1" fontId="0" fillId="0" borderId="0" xfId="0" applyNumberFormat="1" applyFont="1" applyAlignment="1" applyProtection="1">
      <alignment horizontal="left"/>
      <protection locked="0"/>
    </xf>
    <xf numFmtId="0" fontId="33" fillId="0" borderId="0" xfId="1" applyFont="1" applyFill="1" applyAlignment="1" applyProtection="1">
      <alignment horizontal="left"/>
      <protection locked="0" hidden="1"/>
    </xf>
    <xf numFmtId="0" fontId="36" fillId="0" borderId="1" xfId="0" applyFont="1" applyFill="1" applyBorder="1" applyAlignment="1" applyProtection="1">
      <alignment horizontal="left" vertical="center"/>
      <protection locked="0"/>
    </xf>
    <xf numFmtId="0" fontId="36" fillId="0" borderId="1" xfId="0" applyFont="1" applyFill="1" applyBorder="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horizontal="center" vertical="center" wrapText="1"/>
      <protection locked="0"/>
    </xf>
    <xf numFmtId="1" fontId="0" fillId="2" borderId="22" xfId="0" applyNumberFormat="1" applyFont="1" applyFill="1" applyBorder="1" applyAlignment="1" applyProtection="1">
      <alignment horizontal="left" vertical="center" wrapText="1"/>
      <protection locked="0"/>
    </xf>
    <xf numFmtId="0" fontId="22" fillId="2" borderId="23"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1" fontId="0" fillId="0" borderId="25" xfId="0" applyNumberFormat="1"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166" fontId="0" fillId="0" borderId="1" xfId="0" applyNumberFormat="1" applyFont="1" applyBorder="1" applyAlignment="1" applyProtection="1">
      <alignment horizontal="left" vertical="center" wrapText="1"/>
      <protection locked="0"/>
    </xf>
    <xf numFmtId="166" fontId="0" fillId="0" borderId="21" xfId="0" applyNumberFormat="1" applyFont="1" applyBorder="1" applyAlignment="1" applyProtection="1">
      <alignment horizontal="left" vertical="center" wrapText="1"/>
      <protection locked="0"/>
    </xf>
    <xf numFmtId="0" fontId="32" fillId="0" borderId="20" xfId="0" applyFont="1" applyBorder="1" applyAlignment="1" applyProtection="1">
      <alignment horizontal="left" vertical="center" wrapText="1"/>
      <protection locked="0"/>
    </xf>
    <xf numFmtId="1" fontId="0" fillId="0" borderId="0" xfId="0" applyNumberFormat="1" applyFont="1" applyAlignment="1" applyProtection="1">
      <alignment horizontal="left" vertical="center" wrapText="1"/>
      <protection locked="0"/>
    </xf>
    <xf numFmtId="0" fontId="37" fillId="0" borderId="0" xfId="1" applyFont="1" applyFill="1" applyAlignment="1" applyProtection="1">
      <alignment horizontal="left" vertical="center" wrapText="1"/>
      <protection locked="0" hidden="1"/>
    </xf>
    <xf numFmtId="49" fontId="38" fillId="0" borderId="0" xfId="2" applyNumberFormat="1" applyFont="1" applyFill="1" applyBorder="1" applyAlignment="1">
      <alignment horizontal="center"/>
    </xf>
    <xf numFmtId="0" fontId="18" fillId="0" borderId="0" xfId="2" applyFont="1" applyFill="1" applyAlignment="1">
      <alignment horizontal="left"/>
    </xf>
    <xf numFmtId="0" fontId="18" fillId="0" borderId="0" xfId="2" applyFont="1" applyFill="1"/>
    <xf numFmtId="0" fontId="39" fillId="0" borderId="0" xfId="2" applyFont="1" applyFill="1" applyBorder="1" applyAlignment="1"/>
    <xf numFmtId="49" fontId="19" fillId="0" borderId="0" xfId="2" applyNumberFormat="1" applyFont="1" applyFill="1" applyBorder="1" applyAlignment="1">
      <alignment horizontal="center"/>
    </xf>
    <xf numFmtId="49" fontId="19" fillId="0" borderId="0" xfId="2" applyNumberFormat="1" applyFont="1" applyFill="1" applyAlignment="1">
      <alignment horizontal="center"/>
    </xf>
    <xf numFmtId="49" fontId="39" fillId="0" borderId="0" xfId="2" applyNumberFormat="1" applyFont="1" applyFill="1" applyAlignment="1">
      <alignment horizontal="center"/>
    </xf>
    <xf numFmtId="0" fontId="18" fillId="3" borderId="0" xfId="2" applyFont="1" applyFill="1" applyAlignment="1">
      <alignment horizontal="left"/>
    </xf>
    <xf numFmtId="0" fontId="18" fillId="3" borderId="0" xfId="2" applyFont="1" applyFill="1"/>
    <xf numFmtId="0" fontId="40" fillId="0" borderId="0" xfId="2" applyFont="1" applyFill="1" applyBorder="1" applyAlignment="1"/>
    <xf numFmtId="49" fontId="39" fillId="0" borderId="0" xfId="2" applyNumberFormat="1" applyFont="1" applyFill="1" applyBorder="1" applyAlignment="1">
      <alignment horizontal="center"/>
    </xf>
    <xf numFmtId="0" fontId="18" fillId="0" borderId="0" xfId="2" applyFont="1" applyFill="1" applyAlignment="1">
      <alignment horizontal="right" wrapText="1"/>
    </xf>
    <xf numFmtId="49" fontId="41" fillId="0" borderId="0" xfId="2" applyNumberFormat="1" applyFont="1" applyFill="1"/>
    <xf numFmtId="49" fontId="18" fillId="0" borderId="0" xfId="2" applyNumberFormat="1" applyFont="1" applyFill="1"/>
    <xf numFmtId="167" fontId="18" fillId="0" borderId="0" xfId="2" applyNumberFormat="1" applyFont="1" applyFill="1" applyAlignment="1">
      <alignment horizontal="right" wrapText="1"/>
    </xf>
    <xf numFmtId="49" fontId="39" fillId="0" borderId="5" xfId="2" applyNumberFormat="1" applyFont="1" applyFill="1" applyBorder="1" applyAlignment="1">
      <alignment vertical="center"/>
    </xf>
    <xf numFmtId="49" fontId="2" fillId="0" borderId="9" xfId="2" applyNumberFormat="1" applyFont="1" applyFill="1" applyBorder="1" applyAlignment="1">
      <alignment vertical="center"/>
    </xf>
    <xf numFmtId="49" fontId="2" fillId="0" borderId="9" xfId="2" applyNumberFormat="1" applyFont="1" applyFill="1" applyBorder="1"/>
    <xf numFmtId="49" fontId="2" fillId="0" borderId="12" xfId="2" applyNumberFormat="1" applyFont="1" applyFill="1" applyBorder="1"/>
    <xf numFmtId="0" fontId="39" fillId="0" borderId="1" xfId="2" applyFont="1" applyFill="1" applyBorder="1" applyAlignment="1">
      <alignment horizontal="center" wrapText="1"/>
    </xf>
    <xf numFmtId="0" fontId="39" fillId="0" borderId="1" xfId="2" applyNumberFormat="1" applyFont="1" applyFill="1" applyBorder="1" applyAlignment="1">
      <alignment horizontal="center" wrapText="1"/>
    </xf>
    <xf numFmtId="0" fontId="39" fillId="0" borderId="1" xfId="2" applyNumberFormat="1" applyFont="1" applyFill="1" applyBorder="1" applyAlignment="1">
      <alignment horizontal="center" vertical="center" wrapText="1"/>
    </xf>
    <xf numFmtId="0" fontId="39" fillId="0" borderId="1" xfId="2" applyFont="1" applyFill="1" applyBorder="1" applyAlignment="1">
      <alignment horizontal="center" vertical="center" wrapText="1"/>
    </xf>
    <xf numFmtId="49" fontId="39" fillId="0" borderId="6" xfId="2" applyNumberFormat="1" applyFont="1" applyFill="1" applyBorder="1" applyAlignment="1">
      <alignment horizontal="left" vertical="top"/>
    </xf>
    <xf numFmtId="49" fontId="39" fillId="0" borderId="5" xfId="2" applyNumberFormat="1" applyFont="1" applyFill="1" applyBorder="1" applyAlignment="1">
      <alignment horizontal="left" vertical="top"/>
    </xf>
    <xf numFmtId="49" fontId="39" fillId="0" borderId="8" xfId="2" applyNumberFormat="1" applyFont="1" applyFill="1" applyBorder="1" applyAlignment="1">
      <alignment horizontal="left" vertical="top"/>
    </xf>
    <xf numFmtId="49" fontId="39" fillId="0" borderId="2" xfId="2" applyNumberFormat="1" applyFont="1" applyFill="1" applyBorder="1" applyAlignment="1">
      <alignment horizontal="left" vertical="top"/>
    </xf>
    <xf numFmtId="49" fontId="39" fillId="0" borderId="14" xfId="2" applyNumberFormat="1" applyFont="1" applyFill="1" applyBorder="1" applyAlignment="1">
      <alignment horizontal="left" vertical="top"/>
    </xf>
    <xf numFmtId="49" fontId="2" fillId="0" borderId="5" xfId="2" applyNumberFormat="1" applyFont="1" applyFill="1" applyBorder="1" applyAlignment="1">
      <alignment horizontal="left" vertical="top"/>
    </xf>
    <xf numFmtId="49" fontId="2" fillId="0" borderId="8" xfId="2" applyNumberFormat="1" applyFont="1" applyFill="1" applyBorder="1" applyAlignment="1">
      <alignment horizontal="left" vertical="top"/>
    </xf>
    <xf numFmtId="49" fontId="2" fillId="0" borderId="2" xfId="2" applyNumberFormat="1" applyFont="1" applyFill="1" applyBorder="1" applyAlignment="1">
      <alignment horizontal="left" vertical="top"/>
    </xf>
    <xf numFmtId="49" fontId="2" fillId="0" borderId="10" xfId="2" applyNumberFormat="1" applyFont="1" applyFill="1" applyBorder="1"/>
    <xf numFmtId="49" fontId="2" fillId="0" borderId="9" xfId="2" applyNumberFormat="1" applyFont="1" applyFill="1" applyBorder="1"/>
    <xf numFmtId="49" fontId="2" fillId="0" borderId="12" xfId="2" applyNumberFormat="1" applyFont="1" applyFill="1" applyBorder="1"/>
    <xf numFmtId="167" fontId="2" fillId="0" borderId="2" xfId="2" applyNumberFormat="1" applyFont="1" applyFill="1" applyBorder="1" applyAlignment="1">
      <alignment horizontal="right" wrapText="1"/>
    </xf>
    <xf numFmtId="167" fontId="2" fillId="0" borderId="1" xfId="2" applyNumberFormat="1" applyFont="1" applyFill="1" applyBorder="1" applyAlignment="1">
      <alignment horizontal="right" wrapText="1"/>
    </xf>
    <xf numFmtId="167" fontId="18" fillId="0" borderId="1" xfId="2" applyNumberFormat="1" applyFont="1" applyFill="1" applyBorder="1"/>
    <xf numFmtId="2" fontId="18" fillId="0" borderId="1" xfId="2" applyNumberFormat="1" applyFont="1" applyFill="1" applyBorder="1"/>
    <xf numFmtId="0" fontId="2" fillId="0" borderId="1" xfId="2" applyFont="1" applyFill="1" applyBorder="1" applyAlignment="1">
      <alignment horizontal="center"/>
    </xf>
    <xf numFmtId="167" fontId="2" fillId="0" borderId="0" xfId="2" applyNumberFormat="1" applyFont="1" applyFill="1" applyBorder="1" applyAlignment="1">
      <alignment horizontal="left" wrapText="1"/>
    </xf>
    <xf numFmtId="167" fontId="18" fillId="0" borderId="0" xfId="2" applyNumberFormat="1" applyFont="1" applyFill="1"/>
    <xf numFmtId="168" fontId="18" fillId="0" borderId="0" xfId="2" applyNumberFormat="1" applyFont="1" applyFill="1"/>
    <xf numFmtId="49" fontId="39" fillId="0" borderId="3" xfId="2" applyNumberFormat="1" applyFont="1" applyFill="1" applyBorder="1" applyAlignment="1">
      <alignment horizontal="left" vertical="top"/>
    </xf>
    <xf numFmtId="49" fontId="2" fillId="0" borderId="5" xfId="2" applyNumberFormat="1" applyFont="1" applyFill="1" applyBorder="1"/>
    <xf numFmtId="49" fontId="2" fillId="0" borderId="8" xfId="2" applyNumberFormat="1" applyFont="1" applyFill="1" applyBorder="1"/>
    <xf numFmtId="49" fontId="2" fillId="0" borderId="2" xfId="2" applyNumberFormat="1" applyFont="1" applyFill="1" applyBorder="1"/>
    <xf numFmtId="49" fontId="39" fillId="0" borderId="0" xfId="2" applyNumberFormat="1" applyFont="1" applyFill="1" applyBorder="1" applyAlignment="1">
      <alignment horizontal="left" vertical="top"/>
    </xf>
    <xf numFmtId="49" fontId="2" fillId="0" borderId="0" xfId="2" applyNumberFormat="1" applyFont="1" applyFill="1" applyBorder="1"/>
    <xf numFmtId="167" fontId="2" fillId="0" borderId="0" xfId="2" applyNumberFormat="1" applyFont="1" applyFill="1" applyBorder="1" applyAlignment="1">
      <alignment horizontal="right" wrapText="1"/>
    </xf>
    <xf numFmtId="2" fontId="2" fillId="0" borderId="0" xfId="2" applyNumberFormat="1" applyFont="1" applyFill="1" applyBorder="1" applyAlignment="1">
      <alignment horizontal="right" wrapText="1"/>
    </xf>
    <xf numFmtId="0" fontId="2" fillId="0" borderId="0" xfId="2" applyFont="1" applyFill="1" applyBorder="1" applyAlignment="1">
      <alignment horizontal="center"/>
    </xf>
    <xf numFmtId="49" fontId="2" fillId="0" borderId="0" xfId="2" applyNumberFormat="1" applyFont="1" applyFill="1" applyAlignment="1">
      <alignment horizontal="left" vertical="top" wrapText="1"/>
    </xf>
    <xf numFmtId="49" fontId="2" fillId="0" borderId="0" xfId="2" applyNumberFormat="1" applyFont="1" applyFill="1" applyAlignment="1">
      <alignment horizontal="left" vertical="top" wrapText="1"/>
    </xf>
    <xf numFmtId="49" fontId="19" fillId="0" borderId="0" xfId="2" applyNumberFormat="1" applyFont="1" applyFill="1" applyBorder="1" applyAlignment="1">
      <alignment horizontal="center" vertical="top" wrapText="1"/>
    </xf>
    <xf numFmtId="0" fontId="18" fillId="0" borderId="0" xfId="2" applyFont="1" applyFill="1" applyBorder="1" applyAlignment="1">
      <alignment horizontal="left"/>
    </xf>
    <xf numFmtId="0" fontId="18" fillId="0" borderId="0" xfId="2" applyFont="1" applyFill="1" applyBorder="1"/>
    <xf numFmtId="49" fontId="19" fillId="0" borderId="0" xfId="2" applyNumberFormat="1" applyFont="1" applyFill="1" applyBorder="1" applyAlignment="1">
      <alignment horizontal="center" vertical="top" wrapText="1"/>
    </xf>
    <xf numFmtId="49" fontId="41" fillId="0" borderId="0" xfId="2" applyNumberFormat="1" applyFont="1" applyFill="1" applyBorder="1" applyAlignment="1">
      <alignment horizontal="left" vertical="top"/>
    </xf>
    <xf numFmtId="49" fontId="18" fillId="0" borderId="0" xfId="2" applyNumberFormat="1" applyFont="1" applyFill="1" applyBorder="1"/>
    <xf numFmtId="167" fontId="18" fillId="0" borderId="0" xfId="2" applyNumberFormat="1" applyFont="1" applyFill="1" applyBorder="1" applyAlignment="1">
      <alignment horizontal="right" wrapText="1"/>
    </xf>
    <xf numFmtId="2" fontId="18" fillId="0" borderId="0" xfId="2" applyNumberFormat="1" applyFont="1" applyFill="1" applyBorder="1" applyAlignment="1">
      <alignment horizontal="right" wrapText="1"/>
    </xf>
    <xf numFmtId="0" fontId="18" fillId="0" borderId="0" xfId="2" applyFont="1" applyFill="1" applyBorder="1" applyAlignment="1">
      <alignment horizontal="center"/>
    </xf>
    <xf numFmtId="49" fontId="18" fillId="0" borderId="0" xfId="3" applyNumberFormat="1" applyFont="1" applyFill="1" applyAlignment="1">
      <alignment horizontal="left" vertical="center" wrapText="1"/>
    </xf>
    <xf numFmtId="49" fontId="18" fillId="0" borderId="0" xfId="2" applyNumberFormat="1" applyFont="1" applyFill="1" applyAlignment="1">
      <alignment horizontal="left" wrapText="1"/>
    </xf>
    <xf numFmtId="0" fontId="41" fillId="0" borderId="1" xfId="2" applyNumberFormat="1" applyFont="1" applyFill="1" applyBorder="1" applyAlignment="1">
      <alignment horizontal="center" vertical="center" wrapText="1"/>
    </xf>
    <xf numFmtId="49" fontId="41" fillId="0" borderId="5" xfId="2" applyNumberFormat="1" applyFont="1" applyFill="1" applyBorder="1" applyAlignment="1">
      <alignment vertical="center"/>
    </xf>
    <xf numFmtId="49" fontId="18" fillId="0" borderId="9" xfId="2" applyNumberFormat="1" applyFont="1" applyFill="1" applyBorder="1" applyAlignment="1">
      <alignment vertical="center"/>
    </xf>
    <xf numFmtId="49" fontId="18" fillId="0" borderId="9" xfId="2" applyNumberFormat="1" applyFont="1" applyFill="1" applyBorder="1"/>
    <xf numFmtId="49" fontId="18" fillId="0" borderId="12" xfId="2" applyNumberFormat="1" applyFont="1" applyFill="1" applyBorder="1"/>
    <xf numFmtId="0" fontId="41" fillId="0" borderId="1" xfId="2" applyFont="1" applyFill="1" applyBorder="1" applyAlignment="1">
      <alignment horizontal="center" wrapText="1"/>
    </xf>
    <xf numFmtId="0" fontId="41" fillId="0" borderId="1" xfId="2" applyNumberFormat="1" applyFont="1" applyFill="1" applyBorder="1" applyAlignment="1">
      <alignment horizontal="center" wrapText="1"/>
    </xf>
    <xf numFmtId="0" fontId="41" fillId="0" borderId="1" xfId="2" applyFont="1" applyFill="1" applyBorder="1" applyAlignment="1">
      <alignment horizontal="center" vertical="center" wrapText="1"/>
    </xf>
    <xf numFmtId="49" fontId="41" fillId="0" borderId="6" xfId="2" applyNumberFormat="1" applyFont="1" applyFill="1" applyBorder="1" applyAlignment="1">
      <alignment horizontal="left" vertical="top"/>
    </xf>
    <xf numFmtId="49" fontId="41" fillId="0" borderId="1" xfId="2" applyNumberFormat="1" applyFont="1" applyFill="1" applyBorder="1" applyAlignment="1">
      <alignment horizontal="left" vertical="top"/>
    </xf>
    <xf numFmtId="49" fontId="41" fillId="0" borderId="14" xfId="2" applyNumberFormat="1" applyFont="1" applyFill="1" applyBorder="1" applyAlignment="1">
      <alignment horizontal="left" vertical="top"/>
    </xf>
    <xf numFmtId="49" fontId="18" fillId="0" borderId="5" xfId="2" applyNumberFormat="1" applyFont="1" applyFill="1" applyBorder="1" applyAlignment="1">
      <alignment horizontal="left" vertical="top"/>
    </xf>
    <xf numFmtId="49" fontId="18" fillId="0" borderId="8" xfId="2" applyNumberFormat="1" applyFont="1" applyFill="1" applyBorder="1" applyAlignment="1">
      <alignment horizontal="left" vertical="top"/>
    </xf>
    <xf numFmtId="49" fontId="18" fillId="0" borderId="2" xfId="2" applyNumberFormat="1" applyFont="1" applyFill="1" applyBorder="1" applyAlignment="1">
      <alignment horizontal="left" vertical="top"/>
    </xf>
    <xf numFmtId="49" fontId="18" fillId="0" borderId="10" xfId="2" applyNumberFormat="1" applyFont="1" applyFill="1" applyBorder="1"/>
    <xf numFmtId="167" fontId="18" fillId="0" borderId="2" xfId="2" applyNumberFormat="1" applyFont="1" applyFill="1" applyBorder="1" applyAlignment="1">
      <alignment horizontal="right" wrapText="1"/>
    </xf>
    <xf numFmtId="167" fontId="18" fillId="0" borderId="1" xfId="2" applyNumberFormat="1" applyFont="1" applyFill="1" applyBorder="1" applyAlignment="1">
      <alignment horizontal="right" wrapText="1"/>
    </xf>
    <xf numFmtId="2" fontId="18" fillId="0" borderId="1" xfId="2" applyNumberFormat="1" applyFont="1" applyFill="1" applyBorder="1" applyAlignment="1">
      <alignment horizontal="right" wrapText="1"/>
    </xf>
    <xf numFmtId="0" fontId="18" fillId="0" borderId="1" xfId="2" applyFont="1" applyFill="1" applyBorder="1" applyAlignment="1">
      <alignment horizontal="center"/>
    </xf>
    <xf numFmtId="49" fontId="18" fillId="0" borderId="9" xfId="2" applyNumberFormat="1" applyFont="1" applyFill="1" applyBorder="1" applyAlignment="1"/>
    <xf numFmtId="49" fontId="18" fillId="0" borderId="9" xfId="2" applyNumberFormat="1" applyFont="1" applyFill="1" applyBorder="1"/>
    <xf numFmtId="49" fontId="18" fillId="0" borderId="8" xfId="2" applyNumberFormat="1" applyFont="1" applyFill="1" applyBorder="1" applyAlignment="1">
      <alignment horizontal="left" wrapText="1"/>
    </xf>
    <xf numFmtId="49" fontId="18" fillId="0" borderId="2" xfId="2" applyNumberFormat="1" applyFont="1" applyFill="1" applyBorder="1" applyAlignment="1">
      <alignment horizontal="left" wrapText="1"/>
    </xf>
    <xf numFmtId="49" fontId="41" fillId="0" borderId="7" xfId="2" applyNumberFormat="1" applyFont="1" applyFill="1" applyBorder="1" applyAlignment="1">
      <alignment horizontal="left" vertical="top"/>
    </xf>
    <xf numFmtId="49" fontId="18" fillId="0" borderId="5" xfId="2" applyNumberFormat="1" applyFont="1" applyFill="1" applyBorder="1"/>
    <xf numFmtId="49" fontId="18" fillId="0" borderId="8" xfId="2" applyNumberFormat="1" applyFont="1" applyFill="1" applyBorder="1"/>
    <xf numFmtId="49" fontId="18" fillId="0" borderId="2" xfId="2" applyNumberFormat="1" applyFont="1" applyFill="1" applyBorder="1"/>
    <xf numFmtId="49" fontId="41" fillId="0" borderId="6" xfId="2" applyNumberFormat="1" applyFont="1" applyFill="1" applyBorder="1" applyAlignment="1">
      <alignment horizontal="left" vertical="top"/>
    </xf>
    <xf numFmtId="49" fontId="41" fillId="0" borderId="5" xfId="2" applyNumberFormat="1" applyFont="1" applyFill="1" applyBorder="1" applyAlignment="1">
      <alignment horizontal="left" vertical="top"/>
    </xf>
    <xf numFmtId="49" fontId="41" fillId="0" borderId="8" xfId="2" applyNumberFormat="1" applyFont="1" applyFill="1" applyBorder="1" applyAlignment="1">
      <alignment horizontal="left" vertical="top"/>
    </xf>
    <xf numFmtId="49" fontId="41" fillId="0" borderId="2" xfId="2" applyNumberFormat="1" applyFont="1" applyFill="1" applyBorder="1" applyAlignment="1">
      <alignment horizontal="left" vertical="top"/>
    </xf>
    <xf numFmtId="49" fontId="41" fillId="0" borderId="14" xfId="2" applyNumberFormat="1" applyFont="1" applyFill="1" applyBorder="1" applyAlignment="1">
      <alignment horizontal="left" vertical="top"/>
    </xf>
    <xf numFmtId="49" fontId="18" fillId="0" borderId="5" xfId="2" applyNumberFormat="1" applyFont="1" applyFill="1" applyBorder="1"/>
    <xf numFmtId="167" fontId="18" fillId="0" borderId="0" xfId="2" applyNumberFormat="1" applyFont="1" applyFill="1" applyBorder="1" applyAlignment="1">
      <alignment horizontal="left" wrapText="1"/>
    </xf>
    <xf numFmtId="49" fontId="41" fillId="0" borderId="7" xfId="2" applyNumberFormat="1" applyFont="1" applyFill="1" applyBorder="1" applyAlignment="1">
      <alignment horizontal="left" vertical="top"/>
    </xf>
    <xf numFmtId="49" fontId="18" fillId="0" borderId="8" xfId="2" applyNumberFormat="1" applyFont="1" applyFill="1" applyBorder="1"/>
    <xf numFmtId="167" fontId="18" fillId="4" borderId="1" xfId="2" applyNumberFormat="1" applyFont="1" applyFill="1" applyBorder="1"/>
    <xf numFmtId="49" fontId="18" fillId="0" borderId="8" xfId="2" applyNumberFormat="1" applyFont="1" applyFill="1" applyBorder="1" applyAlignment="1"/>
    <xf numFmtId="49" fontId="18" fillId="0" borderId="2" xfId="2" applyNumberFormat="1" applyFont="1" applyFill="1" applyBorder="1"/>
    <xf numFmtId="49" fontId="18" fillId="0" borderId="5" xfId="2" applyNumberFormat="1" applyFont="1" applyFill="1" applyBorder="1" applyAlignment="1">
      <alignment wrapText="1"/>
    </xf>
    <xf numFmtId="49" fontId="18" fillId="0" borderId="8" xfId="2" applyNumberFormat="1" applyFont="1" applyFill="1" applyBorder="1" applyAlignment="1">
      <alignment wrapText="1"/>
    </xf>
    <xf numFmtId="49" fontId="18" fillId="0" borderId="2" xfId="2" applyNumberFormat="1" applyFont="1" applyFill="1" applyBorder="1" applyAlignment="1">
      <alignment wrapText="1"/>
    </xf>
    <xf numFmtId="2" fontId="18" fillId="0" borderId="0" xfId="2" applyNumberFormat="1" applyFont="1" applyFill="1" applyBorder="1" applyAlignment="1">
      <alignment horizontal="left" wrapText="1"/>
    </xf>
    <xf numFmtId="2" fontId="18" fillId="0" borderId="2" xfId="2" applyNumberFormat="1" applyFont="1" applyFill="1" applyBorder="1" applyAlignment="1">
      <alignment horizontal="right" wrapText="1"/>
    </xf>
    <xf numFmtId="49" fontId="18" fillId="0" borderId="8" xfId="2" applyNumberFormat="1" applyFont="1" applyFill="1" applyBorder="1" applyAlignment="1">
      <alignment vertical="center"/>
    </xf>
    <xf numFmtId="49" fontId="18" fillId="0" borderId="2" xfId="2" applyNumberFormat="1" applyFont="1" applyFill="1" applyBorder="1" applyAlignment="1">
      <alignment vertical="center"/>
    </xf>
    <xf numFmtId="49" fontId="18" fillId="0" borderId="8" xfId="2" applyNumberFormat="1" applyFont="1" applyFill="1" applyBorder="1" applyAlignment="1">
      <alignment vertical="center"/>
    </xf>
    <xf numFmtId="49" fontId="18" fillId="0" borderId="2" xfId="2" applyNumberFormat="1" applyFont="1" applyFill="1" applyBorder="1" applyAlignment="1">
      <alignment vertical="center"/>
    </xf>
    <xf numFmtId="49" fontId="42" fillId="0" borderId="8" xfId="2" applyNumberFormat="1" applyFont="1" applyFill="1" applyBorder="1" applyAlignment="1">
      <alignment vertical="center"/>
    </xf>
    <xf numFmtId="49" fontId="42" fillId="0" borderId="2" xfId="2" applyNumberFormat="1" applyFont="1" applyFill="1" applyBorder="1" applyAlignment="1">
      <alignment vertical="center"/>
    </xf>
    <xf numFmtId="49" fontId="41" fillId="0" borderId="5" xfId="2" applyNumberFormat="1" applyFont="1" applyFill="1" applyBorder="1" applyAlignment="1">
      <alignment horizontal="left" vertical="top" wrapText="1"/>
    </xf>
    <xf numFmtId="49" fontId="41" fillId="0" borderId="8" xfId="2" applyNumberFormat="1" applyFont="1" applyFill="1" applyBorder="1" applyAlignment="1">
      <alignment horizontal="left" vertical="top" wrapText="1"/>
    </xf>
    <xf numFmtId="49" fontId="41" fillId="0" borderId="2" xfId="2" applyNumberFormat="1" applyFont="1" applyFill="1" applyBorder="1" applyAlignment="1">
      <alignment horizontal="left" vertical="top" wrapText="1"/>
    </xf>
    <xf numFmtId="49" fontId="42" fillId="0" borderId="2" xfId="2" applyNumberFormat="1" applyFont="1" applyFill="1" applyBorder="1"/>
    <xf numFmtId="167" fontId="18" fillId="0" borderId="4" xfId="2" applyNumberFormat="1" applyFont="1" applyFill="1" applyBorder="1" applyAlignment="1">
      <alignment horizontal="left" wrapText="1"/>
    </xf>
    <xf numFmtId="49" fontId="18" fillId="0" borderId="5" xfId="2" applyNumberFormat="1" applyFont="1" applyFill="1" applyBorder="1" applyAlignment="1">
      <alignment vertical="center"/>
    </xf>
    <xf numFmtId="0" fontId="18" fillId="0" borderId="8" xfId="2" applyFont="1" applyFill="1" applyBorder="1" applyAlignment="1"/>
    <xf numFmtId="0" fontId="18" fillId="0" borderId="2" xfId="2" applyFont="1" applyFill="1" applyBorder="1" applyAlignment="1"/>
    <xf numFmtId="2" fontId="18" fillId="0" borderId="6" xfId="2" applyNumberFormat="1" applyFont="1" applyFill="1" applyBorder="1" applyAlignment="1">
      <alignment horizontal="right" wrapText="1"/>
    </xf>
    <xf numFmtId="2" fontId="18" fillId="0" borderId="9" xfId="2" applyNumberFormat="1" applyFont="1" applyFill="1" applyBorder="1" applyAlignment="1">
      <alignment horizontal="right" wrapText="1"/>
    </xf>
    <xf numFmtId="167" fontId="18" fillId="0" borderId="6" xfId="2" applyNumberFormat="1" applyFont="1" applyFill="1" applyBorder="1" applyAlignment="1">
      <alignment horizontal="right" wrapText="1"/>
    </xf>
    <xf numFmtId="2" fontId="18" fillId="0" borderId="10" xfId="2" applyNumberFormat="1" applyFont="1" applyFill="1" applyBorder="1" applyAlignment="1">
      <alignment horizontal="right" wrapText="1"/>
    </xf>
    <xf numFmtId="49" fontId="18" fillId="0" borderId="10" xfId="2" applyNumberFormat="1" applyFont="1" applyFill="1" applyBorder="1"/>
    <xf numFmtId="167" fontId="18" fillId="0" borderId="10" xfId="2" applyNumberFormat="1" applyFont="1" applyFill="1" applyBorder="1" applyAlignment="1">
      <alignment horizontal="right" wrapText="1"/>
    </xf>
    <xf numFmtId="0" fontId="18" fillId="0" borderId="6" xfId="2" applyFont="1" applyFill="1" applyBorder="1" applyAlignment="1">
      <alignment horizontal="center"/>
    </xf>
    <xf numFmtId="49" fontId="18" fillId="0" borderId="5" xfId="2" applyNumberFormat="1" applyFont="1" applyFill="1" applyBorder="1" applyAlignment="1">
      <alignment horizontal="left" vertical="top" wrapText="1"/>
    </xf>
    <xf numFmtId="49" fontId="18" fillId="0" borderId="8" xfId="2" applyNumberFormat="1" applyFont="1" applyFill="1" applyBorder="1" applyAlignment="1">
      <alignment horizontal="left" vertical="top" wrapText="1"/>
    </xf>
    <xf numFmtId="2" fontId="18" fillId="0" borderId="12" xfId="2" applyNumberFormat="1" applyFont="1" applyFill="1" applyBorder="1" applyAlignment="1">
      <alignment horizontal="right" wrapText="1"/>
    </xf>
    <xf numFmtId="49" fontId="41" fillId="0" borderId="6" xfId="2" applyNumberFormat="1" applyFont="1" applyFill="1" applyBorder="1" applyAlignment="1">
      <alignment horizontal="center" vertical="top"/>
    </xf>
    <xf numFmtId="49" fontId="41" fillId="0" borderId="4" xfId="2" applyNumberFormat="1" applyFont="1" applyFill="1" applyBorder="1" applyAlignment="1">
      <alignment horizontal="left" vertical="top"/>
    </xf>
    <xf numFmtId="49" fontId="41" fillId="0" borderId="0" xfId="2" applyNumberFormat="1" applyFont="1" applyFill="1" applyBorder="1" applyAlignment="1">
      <alignment horizontal="left" vertical="top"/>
    </xf>
    <xf numFmtId="49" fontId="41" fillId="0" borderId="13" xfId="2" applyNumberFormat="1" applyFont="1" applyFill="1" applyBorder="1" applyAlignment="1">
      <alignment horizontal="left" vertical="top"/>
    </xf>
    <xf numFmtId="49" fontId="41" fillId="0" borderId="14" xfId="2" applyNumberFormat="1" applyFont="1" applyFill="1" applyBorder="1" applyAlignment="1">
      <alignment horizontal="center" vertical="top"/>
    </xf>
    <xf numFmtId="2" fontId="18" fillId="0" borderId="7" xfId="2" applyNumberFormat="1" applyFont="1" applyFill="1" applyBorder="1" applyAlignment="1">
      <alignment horizontal="right" wrapText="1"/>
    </xf>
    <xf numFmtId="49" fontId="18" fillId="0" borderId="3" xfId="2" applyNumberFormat="1" applyFont="1" applyFill="1" applyBorder="1"/>
    <xf numFmtId="49" fontId="18" fillId="0" borderId="15" xfId="2" applyNumberFormat="1" applyFont="1" applyFill="1" applyBorder="1"/>
    <xf numFmtId="49" fontId="18" fillId="0" borderId="15" xfId="2" applyNumberFormat="1" applyFont="1" applyFill="1" applyBorder="1" applyAlignment="1"/>
    <xf numFmtId="49" fontId="18" fillId="0" borderId="11" xfId="2" applyNumberFormat="1" applyFont="1" applyFill="1" applyBorder="1" applyAlignment="1"/>
    <xf numFmtId="2" fontId="18" fillId="0" borderId="11" xfId="2" applyNumberFormat="1" applyFont="1" applyFill="1" applyBorder="1" applyAlignment="1">
      <alignment horizontal="right" wrapText="1"/>
    </xf>
    <xf numFmtId="167" fontId="18" fillId="0" borderId="7" xfId="2" applyNumberFormat="1" applyFont="1" applyFill="1" applyBorder="1" applyAlignment="1">
      <alignment horizontal="right" wrapText="1"/>
    </xf>
    <xf numFmtId="0" fontId="18" fillId="0" borderId="7" xfId="2" applyFont="1" applyFill="1" applyBorder="1" applyAlignment="1">
      <alignment horizontal="center"/>
    </xf>
    <xf numFmtId="49" fontId="41" fillId="0" borderId="4" xfId="2" applyNumberFormat="1" applyFont="1" applyFill="1" applyBorder="1" applyAlignment="1">
      <alignment horizontal="center" vertical="top"/>
    </xf>
    <xf numFmtId="49" fontId="41" fillId="0" borderId="3" xfId="2" applyNumberFormat="1" applyFont="1" applyFill="1" applyBorder="1" applyAlignment="1">
      <alignment horizontal="center" vertical="top"/>
    </xf>
    <xf numFmtId="49" fontId="41" fillId="0" borderId="0" xfId="2" applyNumberFormat="1" applyFont="1" applyFill="1" applyBorder="1" applyAlignment="1">
      <alignment horizontal="center" vertical="top"/>
    </xf>
    <xf numFmtId="0" fontId="43" fillId="0" borderId="0" xfId="1" applyFont="1" applyFill="1" applyProtection="1">
      <protection hidden="1"/>
    </xf>
  </cellXfs>
  <cellStyles count="4">
    <cellStyle name="Navadno" xfId="0" builtinId="0"/>
    <cellStyle name="Navadno 2" xfId="3"/>
    <cellStyle name="Navadno 3" xfId="2"/>
    <cellStyle name="Navadno_IPiOdu-Obr3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CENIKI\2016_2017\Cenik%20solnin%20za%20dr.stud.prog.3.st.%20za%20vse%20v%20s.%20l.%20201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pisani 2016-2017"/>
      <sheetName val="za vse na 3.st."/>
    </sheetNames>
    <sheetDataSet>
      <sheetData sheetId="0" refreshError="1">
        <row r="6">
          <cell r="E6">
            <v>3500</v>
          </cell>
        </row>
        <row r="7">
          <cell r="E7">
            <v>2700</v>
          </cell>
        </row>
      </sheetData>
      <sheetData sheetId="1"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view="pageBreakPreview" zoomScale="83" zoomScaleNormal="83" zoomScaleSheetLayoutView="83" workbookViewId="0">
      <selection activeCell="E100" sqref="A1:E100"/>
    </sheetView>
  </sheetViews>
  <sheetFormatPr defaultColWidth="9.109375" defaultRowHeight="13.2" x14ac:dyDescent="0.25"/>
  <cols>
    <col min="1" max="1" width="6.33203125" style="2" customWidth="1"/>
    <col min="2" max="2" width="8.88671875" style="1" customWidth="1"/>
    <col min="3" max="3" width="91" style="1" customWidth="1"/>
    <col min="4" max="4" width="14.33203125" style="1" customWidth="1"/>
    <col min="5" max="5" width="14.5546875" style="22" customWidth="1"/>
    <col min="6" max="6" width="14.109375" style="14" hidden="1" customWidth="1"/>
    <col min="7" max="7" width="9.109375" style="1" customWidth="1"/>
    <col min="8" max="8" width="32.33203125" style="1" customWidth="1"/>
    <col min="9" max="9" width="20.109375" style="1" customWidth="1"/>
    <col min="10" max="10" width="13.88671875" style="1" customWidth="1"/>
    <col min="11" max="16384" width="9.109375" style="1"/>
  </cols>
  <sheetData>
    <row r="1" spans="1:7" ht="19.2" customHeight="1" x14ac:dyDescent="0.25">
      <c r="A1" s="98" t="s">
        <v>114</v>
      </c>
      <c r="B1" s="98"/>
      <c r="C1" s="98"/>
      <c r="D1" s="98"/>
      <c r="E1" s="98"/>
    </row>
    <row r="2" spans="1:7" ht="20.399999999999999" customHeight="1" x14ac:dyDescent="0.25">
      <c r="A2" s="98"/>
      <c r="B2" s="98"/>
      <c r="C2" s="98"/>
      <c r="D2" s="98"/>
      <c r="E2" s="98"/>
    </row>
    <row r="3" spans="1:7" ht="19.2" x14ac:dyDescent="0.35">
      <c r="A3" s="26"/>
      <c r="B3" s="26"/>
      <c r="C3" s="26"/>
      <c r="D3" s="26"/>
      <c r="E3" s="27"/>
    </row>
    <row r="4" spans="1:7" x14ac:dyDescent="0.25">
      <c r="A4" s="28"/>
      <c r="B4" s="29"/>
      <c r="C4" s="29"/>
      <c r="D4" s="29"/>
      <c r="E4" s="30"/>
      <c r="F4" s="17" t="s">
        <v>91</v>
      </c>
    </row>
    <row r="5" spans="1:7" x14ac:dyDescent="0.25">
      <c r="A5" s="102" t="s">
        <v>120</v>
      </c>
      <c r="B5" s="102"/>
      <c r="C5" s="102"/>
      <c r="D5" s="28"/>
      <c r="E5" s="30"/>
      <c r="F5" s="17"/>
    </row>
    <row r="6" spans="1:7" ht="20.25" customHeight="1" x14ac:dyDescent="0.25">
      <c r="A6" s="31"/>
      <c r="B6" s="32"/>
      <c r="C6" s="32"/>
      <c r="D6" s="32"/>
      <c r="E6" s="33"/>
      <c r="F6" s="14" t="s">
        <v>113</v>
      </c>
    </row>
    <row r="7" spans="1:7" ht="33" customHeight="1" x14ac:dyDescent="0.25">
      <c r="A7" s="34" t="s">
        <v>46</v>
      </c>
      <c r="B7" s="35" t="s">
        <v>79</v>
      </c>
      <c r="C7" s="35"/>
      <c r="D7" s="36" t="s">
        <v>78</v>
      </c>
      <c r="E7" s="37" t="s">
        <v>80</v>
      </c>
      <c r="F7" s="17">
        <v>1.5209999999999999</v>
      </c>
      <c r="G7" s="24"/>
    </row>
    <row r="8" spans="1:7" ht="20.100000000000001" customHeight="1" x14ac:dyDescent="0.25">
      <c r="A8" s="38" t="s">
        <v>13</v>
      </c>
      <c r="B8" s="105" t="s">
        <v>84</v>
      </c>
      <c r="C8" s="105"/>
      <c r="D8" s="39" t="s">
        <v>82</v>
      </c>
      <c r="E8" s="40">
        <v>29</v>
      </c>
      <c r="F8" s="13"/>
    </row>
    <row r="9" spans="1:7" ht="20.100000000000001" customHeight="1" x14ac:dyDescent="0.25">
      <c r="A9" s="41" t="s">
        <v>14</v>
      </c>
      <c r="B9" s="105" t="s">
        <v>73</v>
      </c>
      <c r="C9" s="105"/>
      <c r="D9" s="39" t="s">
        <v>82</v>
      </c>
      <c r="E9" s="40">
        <v>21</v>
      </c>
      <c r="F9" s="13"/>
    </row>
    <row r="10" spans="1:7" ht="20.100000000000001" customHeight="1" x14ac:dyDescent="0.25">
      <c r="A10" s="38" t="s">
        <v>15</v>
      </c>
      <c r="B10" s="106" t="s">
        <v>81</v>
      </c>
      <c r="C10" s="106"/>
      <c r="D10" s="39" t="s">
        <v>82</v>
      </c>
      <c r="E10" s="42">
        <v>6.7</v>
      </c>
      <c r="F10" s="13"/>
    </row>
    <row r="11" spans="1:7" ht="20.100000000000001" customHeight="1" x14ac:dyDescent="0.25">
      <c r="A11" s="43" t="s">
        <v>16</v>
      </c>
      <c r="B11" s="43" t="s">
        <v>10</v>
      </c>
      <c r="C11" s="44"/>
      <c r="D11" s="45"/>
      <c r="E11" s="23"/>
      <c r="F11" s="13"/>
    </row>
    <row r="12" spans="1:7" ht="15" customHeight="1" x14ac:dyDescent="0.25">
      <c r="A12" s="46" t="s">
        <v>93</v>
      </c>
      <c r="B12" s="47" t="s">
        <v>48</v>
      </c>
      <c r="C12" s="47"/>
      <c r="D12" s="48">
        <v>40</v>
      </c>
      <c r="E12" s="49">
        <f>F12</f>
        <v>60.8</v>
      </c>
      <c r="F12" s="13">
        <f>ROUND(D12*$F$7,1)</f>
        <v>60.8</v>
      </c>
    </row>
    <row r="13" spans="1:7" ht="15" customHeight="1" x14ac:dyDescent="0.25">
      <c r="A13" s="39" t="s">
        <v>94</v>
      </c>
      <c r="B13" s="50" t="s">
        <v>87</v>
      </c>
      <c r="C13" s="50"/>
      <c r="D13" s="51"/>
      <c r="E13" s="52"/>
      <c r="F13" s="13"/>
    </row>
    <row r="14" spans="1:7" ht="15" customHeight="1" x14ac:dyDescent="0.25">
      <c r="A14" s="39" t="s">
        <v>95</v>
      </c>
      <c r="B14" s="50" t="s">
        <v>88</v>
      </c>
      <c r="C14" s="50"/>
      <c r="D14" s="51"/>
      <c r="E14" s="52"/>
      <c r="F14" s="13"/>
    </row>
    <row r="15" spans="1:7" ht="28.5" customHeight="1" x14ac:dyDescent="0.25">
      <c r="A15" s="53" t="s">
        <v>96</v>
      </c>
      <c r="B15" s="107" t="s">
        <v>115</v>
      </c>
      <c r="C15" s="108"/>
      <c r="D15" s="54">
        <v>40</v>
      </c>
      <c r="E15" s="55">
        <f>F15</f>
        <v>60.8</v>
      </c>
      <c r="F15" s="13">
        <f>ROUND(D15*$F$7,1)</f>
        <v>60.8</v>
      </c>
    </row>
    <row r="16" spans="1:7" ht="15" customHeight="1" x14ac:dyDescent="0.25">
      <c r="A16" s="39" t="s">
        <v>97</v>
      </c>
      <c r="B16" s="50" t="s">
        <v>116</v>
      </c>
      <c r="C16" s="50"/>
      <c r="D16" s="56">
        <v>120</v>
      </c>
      <c r="E16" s="49">
        <f t="shared" ref="E16:E17" si="0">F16</f>
        <v>182.5</v>
      </c>
      <c r="F16" s="13">
        <f>ROUND(D16*$F$7,1)</f>
        <v>182.5</v>
      </c>
    </row>
    <row r="17" spans="1:6" ht="15" customHeight="1" x14ac:dyDescent="0.25">
      <c r="A17" s="39" t="s">
        <v>98</v>
      </c>
      <c r="B17" s="103" t="s">
        <v>64</v>
      </c>
      <c r="C17" s="104"/>
      <c r="D17" s="57">
        <v>240</v>
      </c>
      <c r="E17" s="49">
        <f t="shared" si="0"/>
        <v>365</v>
      </c>
      <c r="F17" s="13">
        <f>ROUND(D17*$F$7,1)</f>
        <v>365</v>
      </c>
    </row>
    <row r="18" spans="1:6" ht="20.100000000000001" customHeight="1" x14ac:dyDescent="0.25">
      <c r="A18" s="38" t="s">
        <v>17</v>
      </c>
      <c r="B18" s="43" t="s">
        <v>11</v>
      </c>
      <c r="C18" s="44"/>
      <c r="D18" s="45"/>
      <c r="E18" s="23"/>
      <c r="F18" s="13"/>
    </row>
    <row r="19" spans="1:6" ht="15" customHeight="1" x14ac:dyDescent="0.25">
      <c r="A19" s="58" t="s">
        <v>0</v>
      </c>
      <c r="B19" s="50" t="s">
        <v>121</v>
      </c>
      <c r="C19" s="50"/>
      <c r="D19" s="56">
        <v>3</v>
      </c>
      <c r="E19" s="49">
        <f t="shared" ref="E19:E20" si="1">F19</f>
        <v>4.5999999999999996</v>
      </c>
      <c r="F19" s="13">
        <f>ROUND(D19*$F$7,1)</f>
        <v>4.5999999999999996</v>
      </c>
    </row>
    <row r="20" spans="1:6" ht="15" customHeight="1" x14ac:dyDescent="0.25">
      <c r="A20" s="58" t="s">
        <v>1</v>
      </c>
      <c r="B20" s="59" t="s">
        <v>72</v>
      </c>
      <c r="C20" s="59"/>
      <c r="D20" s="60">
        <v>6</v>
      </c>
      <c r="E20" s="49">
        <f t="shared" si="1"/>
        <v>9.1</v>
      </c>
      <c r="F20" s="13">
        <f>ROUND(D20*$F$7,1)</f>
        <v>9.1</v>
      </c>
    </row>
    <row r="21" spans="1:6" s="12" customFormat="1" ht="15" customHeight="1" x14ac:dyDescent="0.25">
      <c r="A21" s="61"/>
      <c r="B21" s="62" t="s">
        <v>122</v>
      </c>
      <c r="C21" s="63"/>
      <c r="D21" s="64"/>
      <c r="E21" s="65"/>
      <c r="F21" s="13">
        <f>ROUND(D21*$F$7,1)</f>
        <v>0</v>
      </c>
    </row>
    <row r="22" spans="1:6" ht="15" customHeight="1" x14ac:dyDescent="0.25">
      <c r="A22" s="58" t="s">
        <v>2</v>
      </c>
      <c r="B22" s="47" t="s">
        <v>21</v>
      </c>
      <c r="C22" s="47"/>
      <c r="D22" s="48">
        <v>42</v>
      </c>
      <c r="E22" s="49">
        <f>F22</f>
        <v>63.9</v>
      </c>
      <c r="F22" s="13">
        <f>ROUND(D22*$F$7,1)</f>
        <v>63.9</v>
      </c>
    </row>
    <row r="23" spans="1:6" ht="20.100000000000001" customHeight="1" x14ac:dyDescent="0.25">
      <c r="A23" s="38">
        <v>6</v>
      </c>
      <c r="B23" s="43" t="s">
        <v>45</v>
      </c>
      <c r="C23" s="44"/>
      <c r="D23" s="45"/>
      <c r="E23" s="23"/>
      <c r="F23" s="13"/>
    </row>
    <row r="24" spans="1:6" ht="15" customHeight="1" x14ac:dyDescent="0.25">
      <c r="A24" s="39" t="s">
        <v>51</v>
      </c>
      <c r="B24" s="50" t="s">
        <v>83</v>
      </c>
      <c r="C24" s="50"/>
      <c r="D24" s="56">
        <v>26</v>
      </c>
      <c r="E24" s="49">
        <f t="shared" ref="E24:E27" si="2">F24</f>
        <v>39.5</v>
      </c>
      <c r="F24" s="13">
        <f>ROUND(D24*$F$7,1)</f>
        <v>39.5</v>
      </c>
    </row>
    <row r="25" spans="1:6" ht="15" customHeight="1" x14ac:dyDescent="0.25">
      <c r="A25" s="39" t="s">
        <v>52</v>
      </c>
      <c r="B25" s="50" t="s">
        <v>22</v>
      </c>
      <c r="C25" s="50"/>
      <c r="D25" s="56">
        <v>57</v>
      </c>
      <c r="E25" s="49">
        <f t="shared" si="2"/>
        <v>86.7</v>
      </c>
      <c r="F25" s="13">
        <f>ROUND(D25*$F$7,1)</f>
        <v>86.7</v>
      </c>
    </row>
    <row r="26" spans="1:6" ht="15" customHeight="1" x14ac:dyDescent="0.25">
      <c r="A26" s="39" t="s">
        <v>53</v>
      </c>
      <c r="B26" s="50" t="s">
        <v>12</v>
      </c>
      <c r="C26" s="50"/>
      <c r="D26" s="56">
        <v>113</v>
      </c>
      <c r="E26" s="49">
        <f t="shared" si="2"/>
        <v>171.9</v>
      </c>
      <c r="F26" s="13">
        <f>ROUND(D26*$F$7,1)</f>
        <v>171.9</v>
      </c>
    </row>
    <row r="27" spans="1:6" ht="15" customHeight="1" x14ac:dyDescent="0.25">
      <c r="A27" s="39" t="s">
        <v>54</v>
      </c>
      <c r="B27" s="50" t="s">
        <v>86</v>
      </c>
      <c r="C27" s="50"/>
      <c r="D27" s="56">
        <v>60</v>
      </c>
      <c r="E27" s="49">
        <f t="shared" si="2"/>
        <v>91.3</v>
      </c>
      <c r="F27" s="13">
        <f>ROUND(D27*$F$7,1)</f>
        <v>91.3</v>
      </c>
    </row>
    <row r="28" spans="1:6" ht="20.100000000000001" customHeight="1" x14ac:dyDescent="0.25">
      <c r="A28" s="38" t="s">
        <v>18</v>
      </c>
      <c r="B28" s="43" t="s">
        <v>74</v>
      </c>
      <c r="C28" s="44"/>
      <c r="D28" s="45"/>
      <c r="E28" s="23"/>
      <c r="F28" s="13"/>
    </row>
    <row r="29" spans="1:6" ht="15" customHeight="1" x14ac:dyDescent="0.25">
      <c r="A29" s="39" t="s">
        <v>55</v>
      </c>
      <c r="B29" s="50" t="s">
        <v>63</v>
      </c>
      <c r="C29" s="50"/>
      <c r="D29" s="56">
        <v>5</v>
      </c>
      <c r="E29" s="49">
        <f t="shared" ref="E29:E31" si="3">F29</f>
        <v>7.6</v>
      </c>
      <c r="F29" s="13">
        <f>ROUND(D29*$F$7,1)</f>
        <v>7.6</v>
      </c>
    </row>
    <row r="30" spans="1:6" ht="15" customHeight="1" x14ac:dyDescent="0.25">
      <c r="A30" s="58" t="s">
        <v>56</v>
      </c>
      <c r="B30" s="50" t="s">
        <v>118</v>
      </c>
      <c r="C30" s="50"/>
      <c r="D30" s="56">
        <v>87</v>
      </c>
      <c r="E30" s="49">
        <f t="shared" si="3"/>
        <v>132.30000000000001</v>
      </c>
      <c r="F30" s="13">
        <f>ROUND(D30*$F$7,1)</f>
        <v>132.30000000000001</v>
      </c>
    </row>
    <row r="31" spans="1:6" ht="15" customHeight="1" x14ac:dyDescent="0.25">
      <c r="A31" s="39" t="s">
        <v>57</v>
      </c>
      <c r="B31" s="50" t="s">
        <v>69</v>
      </c>
      <c r="C31" s="50"/>
      <c r="D31" s="56">
        <v>6</v>
      </c>
      <c r="E31" s="49">
        <f t="shared" si="3"/>
        <v>9.1</v>
      </c>
      <c r="F31" s="13">
        <f>ROUND(D31*$F$7,1)</f>
        <v>9.1</v>
      </c>
    </row>
    <row r="32" spans="1:6" ht="20.100000000000001" customHeight="1" x14ac:dyDescent="0.25">
      <c r="A32" s="38" t="s">
        <v>19</v>
      </c>
      <c r="B32" s="43" t="s">
        <v>123</v>
      </c>
      <c r="C32" s="44"/>
      <c r="D32" s="45"/>
      <c r="E32" s="23"/>
      <c r="F32" s="13"/>
    </row>
    <row r="33" spans="1:6" ht="15" customHeight="1" x14ac:dyDescent="0.25">
      <c r="A33" s="39" t="s">
        <v>58</v>
      </c>
      <c r="B33" s="50" t="s">
        <v>76</v>
      </c>
      <c r="C33" s="50"/>
      <c r="D33" s="56">
        <v>333</v>
      </c>
      <c r="E33" s="49">
        <f t="shared" ref="E33:E35" si="4">F33</f>
        <v>506.5</v>
      </c>
      <c r="F33" s="13">
        <f t="shared" ref="F33:F44" si="5">ROUND(D33*$F$7,1)</f>
        <v>506.5</v>
      </c>
    </row>
    <row r="34" spans="1:6" ht="15" customHeight="1" x14ac:dyDescent="0.25">
      <c r="A34" s="39" t="s">
        <v>59</v>
      </c>
      <c r="B34" s="50" t="s">
        <v>75</v>
      </c>
      <c r="C34" s="50"/>
      <c r="D34" s="56">
        <v>417</v>
      </c>
      <c r="E34" s="49">
        <f t="shared" si="4"/>
        <v>634.29999999999995</v>
      </c>
      <c r="F34" s="13">
        <f t="shared" si="5"/>
        <v>634.29999999999995</v>
      </c>
    </row>
    <row r="35" spans="1:6" ht="15" customHeight="1" x14ac:dyDescent="0.25">
      <c r="A35" s="39" t="s">
        <v>60</v>
      </c>
      <c r="B35" s="50" t="s">
        <v>92</v>
      </c>
      <c r="C35" s="66"/>
      <c r="D35" s="56">
        <v>626</v>
      </c>
      <c r="E35" s="49">
        <f t="shared" si="4"/>
        <v>952.1</v>
      </c>
      <c r="F35" s="13">
        <f t="shared" si="5"/>
        <v>952.1</v>
      </c>
    </row>
    <row r="36" spans="1:6" ht="20.100000000000001" customHeight="1" x14ac:dyDescent="0.25">
      <c r="A36" s="38" t="s">
        <v>20</v>
      </c>
      <c r="B36" s="43" t="s">
        <v>77</v>
      </c>
      <c r="C36" s="44"/>
      <c r="D36" s="45"/>
      <c r="E36" s="23"/>
      <c r="F36" s="13"/>
    </row>
    <row r="37" spans="1:6" ht="15" customHeight="1" x14ac:dyDescent="0.25">
      <c r="A37" s="67" t="s">
        <v>99</v>
      </c>
      <c r="B37" s="50" t="s">
        <v>23</v>
      </c>
      <c r="C37" s="50"/>
      <c r="D37" s="56" t="s">
        <v>82</v>
      </c>
      <c r="E37" s="49">
        <v>200</v>
      </c>
      <c r="F37" s="13" t="e">
        <f t="shared" si="5"/>
        <v>#VALUE!</v>
      </c>
    </row>
    <row r="38" spans="1:6" ht="15" customHeight="1" x14ac:dyDescent="0.25">
      <c r="A38" s="67" t="s">
        <v>100</v>
      </c>
      <c r="B38" s="50" t="s">
        <v>24</v>
      </c>
      <c r="C38" s="50"/>
      <c r="D38" s="56" t="s">
        <v>82</v>
      </c>
      <c r="E38" s="49">
        <v>200</v>
      </c>
      <c r="F38" s="13" t="e">
        <f t="shared" si="5"/>
        <v>#VALUE!</v>
      </c>
    </row>
    <row r="39" spans="1:6" ht="15" customHeight="1" x14ac:dyDescent="0.25">
      <c r="A39" s="67" t="s">
        <v>101</v>
      </c>
      <c r="B39" s="50" t="s">
        <v>25</v>
      </c>
      <c r="C39" s="50"/>
      <c r="D39" s="56" t="s">
        <v>82</v>
      </c>
      <c r="E39" s="49">
        <v>200</v>
      </c>
      <c r="F39" s="13" t="e">
        <f t="shared" si="5"/>
        <v>#VALUE!</v>
      </c>
    </row>
    <row r="40" spans="1:6" ht="15" customHeight="1" x14ac:dyDescent="0.25">
      <c r="A40" s="67" t="s">
        <v>102</v>
      </c>
      <c r="B40" s="50" t="s">
        <v>9</v>
      </c>
      <c r="C40" s="50"/>
      <c r="D40" s="56" t="s">
        <v>82</v>
      </c>
      <c r="E40" s="49">
        <v>200</v>
      </c>
      <c r="F40" s="13" t="e">
        <f t="shared" si="5"/>
        <v>#VALUE!</v>
      </c>
    </row>
    <row r="41" spans="1:6" ht="15" customHeight="1" x14ac:dyDescent="0.25">
      <c r="A41" s="67" t="s">
        <v>103</v>
      </c>
      <c r="B41" s="50" t="s">
        <v>26</v>
      </c>
      <c r="C41" s="50"/>
      <c r="D41" s="56" t="s">
        <v>82</v>
      </c>
      <c r="E41" s="49">
        <v>200</v>
      </c>
      <c r="F41" s="13" t="e">
        <f t="shared" si="5"/>
        <v>#VALUE!</v>
      </c>
    </row>
    <row r="42" spans="1:6" ht="15" customHeight="1" x14ac:dyDescent="0.25">
      <c r="A42" s="99" t="s">
        <v>104</v>
      </c>
      <c r="B42" s="68" t="s">
        <v>68</v>
      </c>
      <c r="C42" s="69"/>
      <c r="D42" s="70"/>
      <c r="E42" s="71"/>
      <c r="F42" s="13"/>
    </row>
    <row r="43" spans="1:6" ht="15" customHeight="1" x14ac:dyDescent="0.25">
      <c r="A43" s="100"/>
      <c r="B43" s="72"/>
      <c r="C43" s="73" t="s">
        <v>67</v>
      </c>
      <c r="D43" s="74" t="s">
        <v>82</v>
      </c>
      <c r="E43" s="75">
        <v>200</v>
      </c>
      <c r="F43" s="13" t="e">
        <f t="shared" si="5"/>
        <v>#VALUE!</v>
      </c>
    </row>
    <row r="44" spans="1:6" ht="15" customHeight="1" x14ac:dyDescent="0.25">
      <c r="A44" s="101"/>
      <c r="B44" s="76"/>
      <c r="C44" s="77" t="s">
        <v>66</v>
      </c>
      <c r="D44" s="78" t="s">
        <v>82</v>
      </c>
      <c r="E44" s="49">
        <v>200</v>
      </c>
      <c r="F44" s="13" t="e">
        <f t="shared" si="5"/>
        <v>#VALUE!</v>
      </c>
    </row>
    <row r="45" spans="1:6" x14ac:dyDescent="0.25">
      <c r="A45" s="31"/>
      <c r="B45" s="29"/>
      <c r="C45" s="29"/>
      <c r="D45" s="29"/>
      <c r="E45" s="30"/>
      <c r="F45" s="13"/>
    </row>
    <row r="46" spans="1:6" x14ac:dyDescent="0.25">
      <c r="A46" s="31"/>
      <c r="B46" s="29"/>
      <c r="C46" s="29"/>
      <c r="D46" s="29"/>
      <c r="E46" s="30"/>
      <c r="F46" s="13"/>
    </row>
    <row r="47" spans="1:6" ht="13.8" x14ac:dyDescent="0.25">
      <c r="A47" s="79" t="s">
        <v>44</v>
      </c>
      <c r="B47" s="80"/>
      <c r="C47" s="80"/>
      <c r="D47" s="80"/>
      <c r="E47" s="81"/>
      <c r="F47" s="13"/>
    </row>
    <row r="48" spans="1:6" ht="13.8" x14ac:dyDescent="0.25">
      <c r="A48" s="79"/>
      <c r="B48" s="80"/>
      <c r="C48" s="80"/>
      <c r="D48" s="80"/>
      <c r="E48" s="81"/>
      <c r="F48" s="13"/>
    </row>
    <row r="49" spans="1:6" ht="70.2" customHeight="1" x14ac:dyDescent="0.25">
      <c r="A49" s="82" t="s">
        <v>49</v>
      </c>
      <c r="B49" s="109" t="s">
        <v>112</v>
      </c>
      <c r="C49" s="109"/>
      <c r="D49" s="83"/>
      <c r="E49" s="84"/>
      <c r="F49" s="13"/>
    </row>
    <row r="50" spans="1:6" ht="11.4" customHeight="1" x14ac:dyDescent="0.25">
      <c r="A50" s="85"/>
      <c r="B50" s="83"/>
      <c r="C50" s="83"/>
      <c r="D50" s="83"/>
      <c r="E50" s="84"/>
    </row>
    <row r="51" spans="1:6" ht="13.8" x14ac:dyDescent="0.25">
      <c r="A51" s="82" t="s">
        <v>85</v>
      </c>
      <c r="B51" s="112" t="s">
        <v>105</v>
      </c>
      <c r="C51" s="112"/>
      <c r="D51" s="114"/>
      <c r="E51" s="114"/>
    </row>
    <row r="52" spans="1:6" ht="13.8" x14ac:dyDescent="0.25">
      <c r="A52" s="86"/>
      <c r="B52" s="111" t="s">
        <v>27</v>
      </c>
      <c r="C52" s="111"/>
      <c r="D52" s="87"/>
      <c r="E52" s="81"/>
    </row>
    <row r="53" spans="1:6" ht="13.8" x14ac:dyDescent="0.25">
      <c r="A53" s="86"/>
      <c r="B53" s="111" t="s">
        <v>28</v>
      </c>
      <c r="C53" s="111"/>
      <c r="D53" s="87"/>
      <c r="E53" s="81"/>
    </row>
    <row r="54" spans="1:6" ht="14.25" customHeight="1" x14ac:dyDescent="0.25">
      <c r="A54" s="86"/>
      <c r="B54" s="111" t="s">
        <v>50</v>
      </c>
      <c r="C54" s="111"/>
      <c r="D54" s="87"/>
      <c r="E54" s="81"/>
    </row>
    <row r="55" spans="1:6" ht="13.8" x14ac:dyDescent="0.25">
      <c r="A55" s="86"/>
      <c r="B55" s="111" t="s">
        <v>29</v>
      </c>
      <c r="C55" s="111"/>
      <c r="D55" s="87"/>
      <c r="E55" s="81"/>
    </row>
    <row r="56" spans="1:6" ht="13.8" x14ac:dyDescent="0.25">
      <c r="A56" s="86"/>
      <c r="B56" s="111" t="s">
        <v>30</v>
      </c>
      <c r="C56" s="111"/>
      <c r="D56" s="87"/>
      <c r="E56" s="81"/>
    </row>
    <row r="57" spans="1:6" ht="13.8" x14ac:dyDescent="0.25">
      <c r="A57" s="86"/>
      <c r="B57" s="111" t="s">
        <v>31</v>
      </c>
      <c r="C57" s="111"/>
      <c r="D57" s="87"/>
      <c r="E57" s="81"/>
    </row>
    <row r="58" spans="1:6" ht="13.8" x14ac:dyDescent="0.25">
      <c r="A58" s="86"/>
      <c r="B58" s="111" t="s">
        <v>32</v>
      </c>
      <c r="C58" s="111"/>
      <c r="D58" s="87"/>
      <c r="E58" s="81"/>
    </row>
    <row r="59" spans="1:6" ht="13.8" x14ac:dyDescent="0.25">
      <c r="A59" s="86"/>
      <c r="B59" s="111" t="s">
        <v>33</v>
      </c>
      <c r="C59" s="111"/>
      <c r="D59" s="87"/>
      <c r="E59" s="81"/>
    </row>
    <row r="60" spans="1:6" ht="13.8" x14ac:dyDescent="0.25">
      <c r="A60" s="86"/>
      <c r="B60" s="111" t="s">
        <v>34</v>
      </c>
      <c r="C60" s="111"/>
      <c r="D60" s="87"/>
      <c r="E60" s="81"/>
    </row>
    <row r="61" spans="1:6" ht="13.8" x14ac:dyDescent="0.25">
      <c r="A61" s="86"/>
      <c r="B61" s="111" t="s">
        <v>35</v>
      </c>
      <c r="C61" s="111"/>
      <c r="D61" s="87"/>
      <c r="E61" s="81"/>
    </row>
    <row r="62" spans="1:6" ht="13.8" x14ac:dyDescent="0.25">
      <c r="A62" s="86"/>
      <c r="B62" s="111" t="s">
        <v>36</v>
      </c>
      <c r="C62" s="111"/>
      <c r="D62" s="87"/>
      <c r="E62" s="81"/>
    </row>
    <row r="63" spans="1:6" ht="13.8" x14ac:dyDescent="0.25">
      <c r="A63" s="86"/>
      <c r="B63" s="111" t="s">
        <v>37</v>
      </c>
      <c r="C63" s="111"/>
      <c r="D63" s="87"/>
      <c r="E63" s="81"/>
    </row>
    <row r="64" spans="1:6" ht="13.8" x14ac:dyDescent="0.25">
      <c r="A64" s="86"/>
      <c r="B64" s="111" t="s">
        <v>38</v>
      </c>
      <c r="C64" s="111"/>
      <c r="D64" s="87"/>
      <c r="E64" s="81"/>
    </row>
    <row r="65" spans="1:7" ht="13.8" x14ac:dyDescent="0.25">
      <c r="A65" s="86"/>
      <c r="B65" s="111" t="s">
        <v>39</v>
      </c>
      <c r="C65" s="111"/>
      <c r="D65" s="87"/>
      <c r="E65" s="81"/>
    </row>
    <row r="66" spans="1:7" ht="13.8" x14ac:dyDescent="0.25">
      <c r="A66" s="86"/>
      <c r="B66" s="111" t="s">
        <v>40</v>
      </c>
      <c r="C66" s="111"/>
      <c r="D66" s="87"/>
      <c r="E66" s="81"/>
    </row>
    <row r="67" spans="1:7" ht="13.8" x14ac:dyDescent="0.25">
      <c r="A67" s="86"/>
      <c r="B67" s="111" t="s">
        <v>41</v>
      </c>
      <c r="C67" s="111"/>
      <c r="D67" s="87"/>
      <c r="E67" s="81"/>
    </row>
    <row r="68" spans="1:7" ht="13.8" x14ac:dyDescent="0.25">
      <c r="A68" s="86"/>
      <c r="B68" s="111" t="s">
        <v>42</v>
      </c>
      <c r="C68" s="111"/>
      <c r="D68" s="87"/>
      <c r="E68" s="81"/>
    </row>
    <row r="69" spans="1:7" ht="13.8" x14ac:dyDescent="0.25">
      <c r="A69" s="86"/>
      <c r="B69" s="111" t="s">
        <v>43</v>
      </c>
      <c r="C69" s="111"/>
      <c r="D69" s="87"/>
      <c r="E69" s="81"/>
    </row>
    <row r="70" spans="1:7" ht="13.8" x14ac:dyDescent="0.25">
      <c r="A70" s="86"/>
      <c r="B70" s="111" t="s">
        <v>47</v>
      </c>
      <c r="C70" s="111"/>
      <c r="D70" s="87"/>
      <c r="E70" s="81"/>
    </row>
    <row r="71" spans="1:7" ht="13.8" x14ac:dyDescent="0.25">
      <c r="A71" s="86"/>
      <c r="B71" s="87"/>
      <c r="C71" s="87"/>
      <c r="D71" s="87"/>
      <c r="E71" s="81"/>
    </row>
    <row r="72" spans="1:7" ht="28.5" customHeight="1" x14ac:dyDescent="0.25">
      <c r="A72" s="88" t="s">
        <v>117</v>
      </c>
      <c r="B72" s="113" t="s">
        <v>119</v>
      </c>
      <c r="C72" s="113"/>
      <c r="D72" s="87"/>
      <c r="E72" s="81"/>
    </row>
    <row r="73" spans="1:7" ht="13.8" x14ac:dyDescent="0.25">
      <c r="A73" s="86"/>
      <c r="B73" s="29"/>
      <c r="C73" s="29"/>
      <c r="D73" s="87"/>
      <c r="E73" s="81"/>
    </row>
    <row r="74" spans="1:7" ht="13.8" x14ac:dyDescent="0.25">
      <c r="A74" s="86"/>
      <c r="B74" s="87"/>
      <c r="C74" s="87"/>
      <c r="D74" s="87"/>
      <c r="E74" s="81"/>
      <c r="F74" s="15"/>
      <c r="G74" s="10"/>
    </row>
    <row r="75" spans="1:7" ht="13.8" x14ac:dyDescent="0.25">
      <c r="A75" s="86"/>
      <c r="B75" s="87"/>
      <c r="C75" s="87"/>
      <c r="D75" s="87"/>
      <c r="E75" s="81"/>
    </row>
    <row r="76" spans="1:7" ht="13.8" x14ac:dyDescent="0.25">
      <c r="A76" s="89" t="s">
        <v>62</v>
      </c>
      <c r="B76" s="90"/>
      <c r="C76" s="90"/>
      <c r="D76" s="90"/>
      <c r="E76" s="81"/>
    </row>
    <row r="77" spans="1:7" ht="13.8" x14ac:dyDescent="0.25">
      <c r="A77" s="85"/>
      <c r="B77" s="80"/>
      <c r="C77" s="80"/>
      <c r="D77" s="80"/>
      <c r="E77" s="81"/>
    </row>
    <row r="78" spans="1:7" ht="13.8" x14ac:dyDescent="0.25">
      <c r="A78" s="85"/>
      <c r="B78" s="80" t="s">
        <v>106</v>
      </c>
      <c r="C78" s="80"/>
      <c r="D78" s="80"/>
      <c r="E78" s="81"/>
    </row>
    <row r="79" spans="1:7" ht="13.8" x14ac:dyDescent="0.25">
      <c r="A79" s="91"/>
      <c r="B79" s="92" t="s">
        <v>2</v>
      </c>
      <c r="C79" s="93" t="s">
        <v>21</v>
      </c>
      <c r="D79" s="93"/>
      <c r="E79" s="81"/>
    </row>
    <row r="80" spans="1:7" ht="13.8" x14ac:dyDescent="0.25">
      <c r="A80" s="91"/>
      <c r="B80" s="94" t="s">
        <v>107</v>
      </c>
      <c r="C80" s="93"/>
      <c r="D80" s="93"/>
      <c r="E80" s="81"/>
    </row>
    <row r="81" spans="1:5" ht="13.8" x14ac:dyDescent="0.25">
      <c r="A81" s="91"/>
      <c r="B81" s="92" t="s">
        <v>55</v>
      </c>
      <c r="C81" s="93" t="s">
        <v>63</v>
      </c>
      <c r="D81" s="93"/>
      <c r="E81" s="81"/>
    </row>
    <row r="82" spans="1:5" ht="13.8" x14ac:dyDescent="0.25">
      <c r="A82" s="91"/>
      <c r="B82" s="92" t="s">
        <v>56</v>
      </c>
      <c r="C82" s="93" t="s">
        <v>71</v>
      </c>
      <c r="D82" s="93"/>
      <c r="E82" s="81"/>
    </row>
    <row r="83" spans="1:5" ht="13.8" x14ac:dyDescent="0.25">
      <c r="A83" s="91"/>
      <c r="B83" s="92" t="s">
        <v>57</v>
      </c>
      <c r="C83" s="93" t="s">
        <v>69</v>
      </c>
      <c r="D83" s="93"/>
      <c r="E83" s="81"/>
    </row>
    <row r="84" spans="1:5" ht="13.8" x14ac:dyDescent="0.25">
      <c r="A84" s="91"/>
      <c r="B84" s="94" t="s">
        <v>108</v>
      </c>
      <c r="C84" s="93"/>
      <c r="D84" s="93"/>
      <c r="E84" s="81"/>
    </row>
    <row r="85" spans="1:5" ht="13.8" x14ac:dyDescent="0.25">
      <c r="A85" s="91"/>
      <c r="B85" s="92" t="s">
        <v>3</v>
      </c>
      <c r="C85" s="93" t="s">
        <v>23</v>
      </c>
      <c r="D85" s="93"/>
      <c r="E85" s="81"/>
    </row>
    <row r="86" spans="1:5" ht="13.8" x14ac:dyDescent="0.25">
      <c r="A86" s="91"/>
      <c r="B86" s="95" t="s">
        <v>4</v>
      </c>
      <c r="C86" s="93" t="s">
        <v>24</v>
      </c>
      <c r="D86" s="93"/>
      <c r="E86" s="81"/>
    </row>
    <row r="87" spans="1:5" ht="13.8" x14ac:dyDescent="0.25">
      <c r="A87" s="91"/>
      <c r="B87" s="95" t="s">
        <v>70</v>
      </c>
      <c r="C87" s="93" t="s">
        <v>25</v>
      </c>
      <c r="D87" s="93"/>
      <c r="E87" s="81"/>
    </row>
    <row r="88" spans="1:5" ht="13.8" x14ac:dyDescent="0.25">
      <c r="A88" s="91"/>
      <c r="B88" s="95" t="s">
        <v>109</v>
      </c>
      <c r="C88" s="93" t="s">
        <v>9</v>
      </c>
      <c r="D88" s="93"/>
      <c r="E88" s="81"/>
    </row>
    <row r="89" spans="1:5" ht="13.8" x14ac:dyDescent="0.25">
      <c r="A89" s="91"/>
      <c r="B89" s="95" t="s">
        <v>110</v>
      </c>
      <c r="C89" s="93" t="s">
        <v>26</v>
      </c>
      <c r="D89" s="93"/>
      <c r="E89" s="81"/>
    </row>
    <row r="90" spans="1:5" ht="27.6" x14ac:dyDescent="0.25">
      <c r="A90" s="91"/>
      <c r="B90" s="96" t="s">
        <v>111</v>
      </c>
      <c r="C90" s="97" t="s">
        <v>65</v>
      </c>
      <c r="D90" s="97"/>
      <c r="E90" s="81"/>
    </row>
    <row r="91" spans="1:5" ht="13.8" x14ac:dyDescent="0.25">
      <c r="A91" s="91"/>
      <c r="B91" s="94"/>
      <c r="C91" s="93"/>
      <c r="D91" s="93"/>
      <c r="E91" s="81"/>
    </row>
    <row r="92" spans="1:5" ht="13.8" x14ac:dyDescent="0.25">
      <c r="A92" s="91"/>
      <c r="B92" s="92"/>
      <c r="C92" s="93"/>
      <c r="D92" s="93"/>
      <c r="E92" s="81"/>
    </row>
    <row r="93" spans="1:5" ht="13.8" x14ac:dyDescent="0.25">
      <c r="A93" s="91"/>
      <c r="B93" s="92"/>
      <c r="C93" s="93"/>
      <c r="D93" s="93"/>
      <c r="E93" s="81"/>
    </row>
    <row r="94" spans="1:5" ht="13.8" x14ac:dyDescent="0.25">
      <c r="A94" s="91"/>
      <c r="B94" s="92"/>
      <c r="C94" s="93"/>
      <c r="D94" s="93"/>
      <c r="E94" s="81"/>
    </row>
    <row r="95" spans="1:5" ht="13.8" x14ac:dyDescent="0.25">
      <c r="A95" s="85" t="s">
        <v>61</v>
      </c>
      <c r="B95" s="92"/>
      <c r="C95" s="93"/>
      <c r="D95" s="93"/>
      <c r="E95" s="81"/>
    </row>
    <row r="96" spans="1:5" ht="13.8" x14ac:dyDescent="0.25">
      <c r="A96" s="91"/>
      <c r="B96" s="80"/>
      <c r="C96" s="80"/>
      <c r="D96" s="80"/>
      <c r="E96" s="81"/>
    </row>
    <row r="97" spans="1:5" x14ac:dyDescent="0.25">
      <c r="A97" s="31"/>
      <c r="B97" s="29"/>
      <c r="C97" s="29"/>
      <c r="D97" s="29"/>
      <c r="E97" s="30"/>
    </row>
    <row r="98" spans="1:5" ht="13.8" x14ac:dyDescent="0.25">
      <c r="A98" s="31"/>
      <c r="B98" s="29"/>
      <c r="C98" s="29"/>
      <c r="D98" s="25" t="s">
        <v>89</v>
      </c>
      <c r="E98" s="81"/>
    </row>
    <row r="99" spans="1:5" ht="13.8" x14ac:dyDescent="0.25">
      <c r="A99" s="31"/>
      <c r="B99" s="29"/>
      <c r="C99" s="29"/>
      <c r="D99" s="25" t="s">
        <v>90</v>
      </c>
      <c r="E99" s="81"/>
    </row>
    <row r="100" spans="1:5" ht="13.8" x14ac:dyDescent="0.25">
      <c r="A100" s="31"/>
      <c r="B100" s="29"/>
      <c r="C100" s="31"/>
      <c r="D100" s="91"/>
      <c r="E100" s="81"/>
    </row>
    <row r="104" spans="1:5" x14ac:dyDescent="0.25">
      <c r="A104" s="3"/>
      <c r="B104" s="110"/>
      <c r="C104" s="110"/>
      <c r="D104" s="11"/>
    </row>
  </sheetData>
  <sheetProtection selectLockedCells="1" selectUnlockedCells="1"/>
  <mergeCells count="32">
    <mergeCell ref="B72:C72"/>
    <mergeCell ref="D51:E51"/>
    <mergeCell ref="B52:C52"/>
    <mergeCell ref="B60:C60"/>
    <mergeCell ref="B68:C68"/>
    <mergeCell ref="B67:C67"/>
    <mergeCell ref="B59:C59"/>
    <mergeCell ref="B57:C57"/>
    <mergeCell ref="B49:C49"/>
    <mergeCell ref="B104:C104"/>
    <mergeCell ref="B54:C54"/>
    <mergeCell ref="B65:C65"/>
    <mergeCell ref="B66:C66"/>
    <mergeCell ref="B55:C55"/>
    <mergeCell ref="B70:C70"/>
    <mergeCell ref="B58:C58"/>
    <mergeCell ref="B53:C53"/>
    <mergeCell ref="B51:C51"/>
    <mergeCell ref="B69:C69"/>
    <mergeCell ref="B61:C61"/>
    <mergeCell ref="B62:C62"/>
    <mergeCell ref="B56:C56"/>
    <mergeCell ref="B63:C63"/>
    <mergeCell ref="B64:C64"/>
    <mergeCell ref="A1:E2"/>
    <mergeCell ref="A42:A44"/>
    <mergeCell ref="A5:C5"/>
    <mergeCell ref="B17:C17"/>
    <mergeCell ref="B8:C8"/>
    <mergeCell ref="B9:C9"/>
    <mergeCell ref="B10:C10"/>
    <mergeCell ref="B15:C15"/>
  </mergeCells>
  <phoneticPr fontId="3" type="noConversion"/>
  <printOptions horizontalCentered="1"/>
  <pageMargins left="0.39370078740157483" right="0.39370078740157483" top="0.19685039370078741" bottom="0.19685039370078741" header="0" footer="0"/>
  <pageSetup paperSize="9" scale="67" fitToHeight="2" orientation="portrait" cellComments="asDisplayed" r:id="rId1"/>
  <headerFooter alignWithMargins="0">
    <oddFooter>&amp;R&amp;P</oddFooter>
  </headerFooter>
  <rowBreaks count="1" manualBreakCount="1">
    <brk id="7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3" workbookViewId="0">
      <selection activeCell="G1" sqref="G1:M1048576"/>
    </sheetView>
  </sheetViews>
  <sheetFormatPr defaultRowHeight="13.2" x14ac:dyDescent="0.25"/>
  <cols>
    <col min="3" max="3" width="48.33203125" customWidth="1"/>
    <col min="4" max="4" width="28.5546875" bestFit="1" customWidth="1"/>
    <col min="5" max="5" width="13.5546875" customWidth="1"/>
    <col min="6" max="6" width="19.5546875" customWidth="1"/>
  </cols>
  <sheetData>
    <row r="1" spans="1:5" s="117" customFormat="1" ht="52.2" customHeight="1" x14ac:dyDescent="0.5">
      <c r="A1" s="115" t="s">
        <v>124</v>
      </c>
      <c r="B1" s="116"/>
      <c r="C1" s="116"/>
      <c r="D1" s="116"/>
      <c r="E1" s="116"/>
    </row>
    <row r="2" spans="1:5" s="117" customFormat="1" ht="25.8" customHeight="1" x14ac:dyDescent="0.5">
      <c r="A2" s="118" t="s">
        <v>125</v>
      </c>
      <c r="B2" s="119"/>
      <c r="C2" s="119"/>
      <c r="D2" s="119"/>
      <c r="E2" s="119"/>
    </row>
    <row r="3" spans="1:5" s="124" customFormat="1" ht="18" x14ac:dyDescent="0.35">
      <c r="A3" s="120" t="s">
        <v>126</v>
      </c>
      <c r="B3" s="120"/>
      <c r="C3" s="121" t="s">
        <v>127</v>
      </c>
      <c r="D3" s="122" t="s">
        <v>128</v>
      </c>
      <c r="E3" s="123" t="s">
        <v>129</v>
      </c>
    </row>
    <row r="4" spans="1:5" s="124" customFormat="1" ht="25.8" x14ac:dyDescent="0.35">
      <c r="A4" s="125" t="s">
        <v>130</v>
      </c>
      <c r="B4" s="126"/>
      <c r="C4" s="127" t="s">
        <v>131</v>
      </c>
      <c r="D4" s="122"/>
      <c r="E4" s="123"/>
    </row>
    <row r="5" spans="1:5" s="124" customFormat="1" ht="18" x14ac:dyDescent="0.35">
      <c r="A5" s="128" t="s">
        <v>132</v>
      </c>
      <c r="B5" s="129"/>
      <c r="C5" s="130" t="s">
        <v>133</v>
      </c>
      <c r="D5" s="131" t="s">
        <v>134</v>
      </c>
      <c r="E5" s="132">
        <v>1960</v>
      </c>
    </row>
    <row r="6" spans="1:5" s="124" customFormat="1" ht="18" x14ac:dyDescent="0.35">
      <c r="A6" s="133"/>
      <c r="B6" s="134"/>
      <c r="C6" s="135"/>
      <c r="D6" s="131" t="s">
        <v>135</v>
      </c>
      <c r="E6" s="132">
        <v>1960</v>
      </c>
    </row>
    <row r="7" spans="1:5" s="124" customFormat="1" ht="18" x14ac:dyDescent="0.35">
      <c r="A7" s="133"/>
      <c r="B7" s="134"/>
      <c r="C7" s="136"/>
      <c r="D7" s="131" t="s">
        <v>136</v>
      </c>
      <c r="E7" s="132">
        <v>1230</v>
      </c>
    </row>
    <row r="8" spans="1:5" s="124" customFormat="1" ht="18" x14ac:dyDescent="0.35">
      <c r="A8" s="133"/>
      <c r="B8" s="134"/>
      <c r="C8" s="130" t="s">
        <v>137</v>
      </c>
      <c r="D8" s="131" t="s">
        <v>134</v>
      </c>
      <c r="E8" s="132">
        <v>1960</v>
      </c>
    </row>
    <row r="9" spans="1:5" s="124" customFormat="1" ht="18" x14ac:dyDescent="0.35">
      <c r="A9" s="133"/>
      <c r="B9" s="134"/>
      <c r="C9" s="135"/>
      <c r="D9" s="131" t="s">
        <v>135</v>
      </c>
      <c r="E9" s="132">
        <v>1960</v>
      </c>
    </row>
    <row r="10" spans="1:5" s="124" customFormat="1" ht="18" x14ac:dyDescent="0.35">
      <c r="A10" s="133"/>
      <c r="B10" s="134"/>
      <c r="C10" s="136"/>
      <c r="D10" s="131" t="s">
        <v>136</v>
      </c>
      <c r="E10" s="132">
        <v>1230</v>
      </c>
    </row>
    <row r="11" spans="1:5" s="124" customFormat="1" ht="18" x14ac:dyDescent="0.35">
      <c r="A11" s="133"/>
      <c r="B11" s="134"/>
      <c r="C11" s="130" t="s">
        <v>138</v>
      </c>
      <c r="D11" s="131" t="s">
        <v>134</v>
      </c>
      <c r="E11" s="132">
        <v>1960</v>
      </c>
    </row>
    <row r="12" spans="1:5" s="124" customFormat="1" ht="18" x14ac:dyDescent="0.35">
      <c r="A12" s="133"/>
      <c r="B12" s="134"/>
      <c r="C12" s="135"/>
      <c r="D12" s="131" t="s">
        <v>135</v>
      </c>
      <c r="E12" s="132">
        <v>1960</v>
      </c>
    </row>
    <row r="13" spans="1:5" s="124" customFormat="1" ht="18" x14ac:dyDescent="0.35">
      <c r="A13" s="137"/>
      <c r="B13" s="138"/>
      <c r="C13" s="136"/>
      <c r="D13" s="131" t="s">
        <v>136</v>
      </c>
      <c r="E13" s="132">
        <v>1230</v>
      </c>
    </row>
    <row r="14" spans="1:5" s="124" customFormat="1" ht="18" x14ac:dyDescent="0.35">
      <c r="A14" s="133" t="s">
        <v>139</v>
      </c>
      <c r="B14" s="134"/>
      <c r="C14" s="130" t="s">
        <v>140</v>
      </c>
      <c r="D14" s="139" t="s">
        <v>134</v>
      </c>
      <c r="E14" s="132">
        <v>1960</v>
      </c>
    </row>
    <row r="15" spans="1:5" s="124" customFormat="1" ht="18" x14ac:dyDescent="0.35">
      <c r="A15" s="133"/>
      <c r="B15" s="134"/>
      <c r="C15" s="135"/>
      <c r="D15" s="139" t="s">
        <v>135</v>
      </c>
      <c r="E15" s="132">
        <v>1960</v>
      </c>
    </row>
    <row r="16" spans="1:5" s="124" customFormat="1" ht="18" x14ac:dyDescent="0.35">
      <c r="A16" s="137"/>
      <c r="B16" s="138"/>
      <c r="C16" s="136"/>
      <c r="D16" s="131" t="s">
        <v>136</v>
      </c>
      <c r="E16" s="132">
        <v>1960</v>
      </c>
    </row>
    <row r="17" spans="1:5" s="124" customFormat="1" ht="18" x14ac:dyDescent="0.35">
      <c r="A17" s="140"/>
      <c r="B17" s="141"/>
      <c r="C17" s="142" t="s">
        <v>141</v>
      </c>
      <c r="D17" s="143"/>
      <c r="E17" s="144"/>
    </row>
    <row r="18" spans="1:5" s="124" customFormat="1" ht="18" x14ac:dyDescent="0.35">
      <c r="A18" s="145"/>
      <c r="B18" s="146"/>
      <c r="C18" s="130" t="s">
        <v>142</v>
      </c>
      <c r="D18" s="139" t="s">
        <v>134</v>
      </c>
      <c r="E18" s="132">
        <v>2900</v>
      </c>
    </row>
    <row r="19" spans="1:5" s="124" customFormat="1" ht="18" x14ac:dyDescent="0.35">
      <c r="A19" s="147"/>
      <c r="B19" s="148"/>
      <c r="C19" s="136"/>
      <c r="D19" s="139" t="s">
        <v>135</v>
      </c>
      <c r="E19" s="132">
        <v>2900</v>
      </c>
    </row>
    <row r="20" spans="1:5" s="124" customFormat="1" ht="18" x14ac:dyDescent="0.35">
      <c r="A20" s="147"/>
      <c r="B20" s="148"/>
      <c r="C20" s="130" t="s">
        <v>143</v>
      </c>
      <c r="D20" s="139" t="s">
        <v>134</v>
      </c>
      <c r="E20" s="132">
        <v>2900</v>
      </c>
    </row>
    <row r="21" spans="1:5" s="124" customFormat="1" ht="18" x14ac:dyDescent="0.35">
      <c r="A21" s="149"/>
      <c r="B21" s="150"/>
      <c r="C21" s="136"/>
      <c r="D21" s="139" t="s">
        <v>135</v>
      </c>
      <c r="E21" s="132">
        <v>2900</v>
      </c>
    </row>
    <row r="22" spans="1:5" s="124" customFormat="1" ht="18" x14ac:dyDescent="0.35">
      <c r="A22" s="140"/>
      <c r="B22" s="141"/>
      <c r="C22" s="142" t="s">
        <v>144</v>
      </c>
      <c r="D22" s="143"/>
      <c r="E22" s="151"/>
    </row>
    <row r="23" spans="1:5" s="124" customFormat="1" ht="18" x14ac:dyDescent="0.35">
      <c r="A23" s="152"/>
      <c r="B23" s="153"/>
      <c r="C23" s="153"/>
      <c r="D23" s="154"/>
      <c r="E23" s="155"/>
    </row>
    <row r="24" spans="1:5" s="124" customFormat="1" ht="18" x14ac:dyDescent="0.35">
      <c r="A24" s="140" t="s">
        <v>145</v>
      </c>
      <c r="B24" s="156"/>
      <c r="C24" s="157" t="s">
        <v>146</v>
      </c>
      <c r="D24" s="158"/>
      <c r="E24" s="159"/>
    </row>
    <row r="25" spans="1:5" s="124" customFormat="1" ht="18" x14ac:dyDescent="0.35">
      <c r="A25" s="160"/>
      <c r="B25" s="161"/>
      <c r="C25" s="162" t="s">
        <v>147</v>
      </c>
      <c r="D25" s="163"/>
      <c r="E25" s="164">
        <v>30</v>
      </c>
    </row>
    <row r="26" spans="1:5" s="124" customFormat="1" ht="18" x14ac:dyDescent="0.35">
      <c r="A26" s="165"/>
      <c r="B26" s="166"/>
      <c r="C26" s="167" t="s">
        <v>148</v>
      </c>
      <c r="D26" s="168" t="s">
        <v>149</v>
      </c>
      <c r="E26" s="169">
        <v>100</v>
      </c>
    </row>
    <row r="27" spans="1:5" s="124" customFormat="1" ht="18" x14ac:dyDescent="0.35">
      <c r="A27" s="165"/>
      <c r="B27" s="166"/>
      <c r="C27" s="167" t="s">
        <v>150</v>
      </c>
      <c r="D27" s="170"/>
      <c r="E27" s="171">
        <v>5</v>
      </c>
    </row>
    <row r="28" spans="1:5" s="124" customFormat="1" ht="18" x14ac:dyDescent="0.35">
      <c r="A28" s="165"/>
      <c r="B28" s="166"/>
      <c r="C28" s="172" t="s">
        <v>151</v>
      </c>
      <c r="D28" s="173"/>
      <c r="E28" s="174"/>
    </row>
    <row r="29" spans="1:5" s="124" customFormat="1" ht="18" x14ac:dyDescent="0.35">
      <c r="A29" s="165"/>
      <c r="B29" s="166"/>
      <c r="C29" s="167" t="s">
        <v>152</v>
      </c>
      <c r="D29" s="170"/>
      <c r="E29" s="175">
        <v>10</v>
      </c>
    </row>
    <row r="30" spans="1:5" s="124" customFormat="1" ht="18" x14ac:dyDescent="0.35">
      <c r="A30" s="176"/>
      <c r="B30" s="177"/>
      <c r="C30" s="172" t="s">
        <v>153</v>
      </c>
      <c r="D30" s="173"/>
      <c r="E30" s="178"/>
    </row>
    <row r="31" spans="1:5" s="124" customFormat="1" ht="18" x14ac:dyDescent="0.35">
      <c r="A31" s="152"/>
      <c r="B31" s="153"/>
      <c r="C31" s="153"/>
      <c r="D31" s="154" t="s">
        <v>89</v>
      </c>
      <c r="E31" s="179"/>
    </row>
    <row r="32" spans="1:5" s="124" customFormat="1" ht="18" x14ac:dyDescent="0.35">
      <c r="A32" s="152"/>
      <c r="B32" s="153"/>
      <c r="C32" s="153"/>
      <c r="D32" s="154" t="s">
        <v>90</v>
      </c>
      <c r="E32" s="179"/>
    </row>
  </sheetData>
  <mergeCells count="18">
    <mergeCell ref="E27:E28"/>
    <mergeCell ref="E29:E30"/>
    <mergeCell ref="A14:B16"/>
    <mergeCell ref="C14:C16"/>
    <mergeCell ref="A18:B21"/>
    <mergeCell ref="C18:C19"/>
    <mergeCell ref="C20:C21"/>
    <mergeCell ref="A25:B30"/>
    <mergeCell ref="C25:D25"/>
    <mergeCell ref="A4:B4"/>
    <mergeCell ref="A5:B13"/>
    <mergeCell ref="C5:C7"/>
    <mergeCell ref="C8:C10"/>
    <mergeCell ref="C11:C13"/>
    <mergeCell ref="A1:E1"/>
    <mergeCell ref="A3:B3"/>
    <mergeCell ref="D3:D4"/>
    <mergeCell ref="E3: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
  <sheetViews>
    <sheetView workbookViewId="0">
      <selection activeCell="C16" sqref="C16"/>
    </sheetView>
  </sheetViews>
  <sheetFormatPr defaultRowHeight="13.2" x14ac:dyDescent="0.25"/>
  <cols>
    <col min="1" max="1" width="3" bestFit="1" customWidth="1"/>
    <col min="2" max="2" width="20.6640625" bestFit="1" customWidth="1"/>
    <col min="3" max="3" width="33.21875" customWidth="1"/>
    <col min="4" max="6" width="9.6640625" bestFit="1" customWidth="1"/>
    <col min="7" max="7" width="7.6640625" bestFit="1" customWidth="1"/>
    <col min="8" max="10" width="8.6640625" bestFit="1" customWidth="1"/>
  </cols>
  <sheetData>
    <row r="1" spans="1:13" s="181" customFormat="1" ht="25.95" customHeight="1" x14ac:dyDescent="0.3">
      <c r="A1" s="180" t="s">
        <v>154</v>
      </c>
      <c r="B1" s="180"/>
      <c r="C1" s="180"/>
      <c r="D1" s="180"/>
      <c r="E1" s="180"/>
      <c r="F1" s="180"/>
    </row>
    <row r="2" spans="1:13" s="181" customFormat="1" ht="15.6" x14ac:dyDescent="0.3">
      <c r="A2" s="180"/>
      <c r="B2" s="180"/>
      <c r="C2" s="180"/>
      <c r="D2" s="180"/>
      <c r="E2" s="180"/>
      <c r="F2" s="180"/>
    </row>
    <row r="3" spans="1:13" s="183" customFormat="1" ht="14.4" x14ac:dyDescent="0.3">
      <c r="A3" s="182" t="s">
        <v>155</v>
      </c>
      <c r="B3" s="182"/>
      <c r="C3" s="182"/>
      <c r="D3" s="182"/>
      <c r="E3" s="182"/>
      <c r="F3" s="182"/>
    </row>
    <row r="4" spans="1:13" s="183" customFormat="1" ht="14.4" x14ac:dyDescent="0.3">
      <c r="A4" s="182" t="s">
        <v>156</v>
      </c>
      <c r="B4" s="182"/>
      <c r="C4" s="182"/>
      <c r="D4" s="182"/>
      <c r="E4" s="182"/>
      <c r="F4" s="182"/>
    </row>
    <row r="5" spans="1:13" s="183" customFormat="1" ht="13.8" thickBot="1" x14ac:dyDescent="0.3">
      <c r="A5" s="184" t="s">
        <v>157</v>
      </c>
      <c r="B5" s="184"/>
      <c r="C5" s="184"/>
      <c r="D5" s="184"/>
      <c r="E5" s="184"/>
      <c r="F5" s="184"/>
    </row>
    <row r="6" spans="1:13" s="183" customFormat="1" ht="115.8" thickBot="1" x14ac:dyDescent="0.3">
      <c r="A6" s="185"/>
      <c r="B6" s="186" t="s">
        <v>158</v>
      </c>
      <c r="C6" s="186" t="s">
        <v>159</v>
      </c>
      <c r="D6" s="186" t="s">
        <v>134</v>
      </c>
      <c r="E6" s="186" t="s">
        <v>135</v>
      </c>
      <c r="F6" s="187" t="s">
        <v>136</v>
      </c>
      <c r="G6" s="188" t="s">
        <v>136</v>
      </c>
      <c r="H6" s="189" t="s">
        <v>160</v>
      </c>
      <c r="I6" s="190" t="s">
        <v>161</v>
      </c>
      <c r="J6" s="190" t="s">
        <v>162</v>
      </c>
    </row>
    <row r="7" spans="1:13" s="195" customFormat="1" ht="40.799999999999997" x14ac:dyDescent="0.25">
      <c r="A7" s="191">
        <v>3</v>
      </c>
      <c r="B7" s="192" t="s">
        <v>163</v>
      </c>
      <c r="C7" s="202" t="s">
        <v>164</v>
      </c>
      <c r="D7" s="193">
        <f>'[1]1. vpisani 2016-2017'!E6</f>
        <v>3500</v>
      </c>
      <c r="E7" s="193">
        <v>3500</v>
      </c>
      <c r="F7" s="194">
        <v>3500</v>
      </c>
      <c r="H7" s="196">
        <f t="shared" ref="H7:J8" si="0">D7/60</f>
        <v>58.333333333333336</v>
      </c>
      <c r="I7" s="196">
        <f t="shared" si="0"/>
        <v>58.333333333333336</v>
      </c>
      <c r="J7" s="196">
        <f t="shared" si="0"/>
        <v>58.333333333333336</v>
      </c>
      <c r="L7" s="197"/>
      <c r="M7" s="197"/>
    </row>
    <row r="8" spans="1:13" s="195" customFormat="1" ht="14.4" x14ac:dyDescent="0.25">
      <c r="A8" s="191">
        <v>20</v>
      </c>
      <c r="B8" s="198" t="s">
        <v>130</v>
      </c>
      <c r="C8" s="201" t="s">
        <v>165</v>
      </c>
      <c r="D8" s="193">
        <f>'[1]1. vpisani 2016-2017'!E7</f>
        <v>2700</v>
      </c>
      <c r="E8" s="193">
        <v>2700</v>
      </c>
      <c r="F8" s="194">
        <v>2700</v>
      </c>
      <c r="H8" s="196">
        <f t="shared" si="0"/>
        <v>45</v>
      </c>
      <c r="I8" s="196">
        <f t="shared" si="0"/>
        <v>45</v>
      </c>
      <c r="J8" s="196">
        <f t="shared" si="0"/>
        <v>45</v>
      </c>
      <c r="L8" s="197"/>
      <c r="M8" s="197"/>
    </row>
    <row r="9" spans="1:13" s="183" customFormat="1" ht="15.6" x14ac:dyDescent="0.3">
      <c r="A9" s="199"/>
      <c r="B9" s="200" t="s">
        <v>89</v>
      </c>
    </row>
    <row r="10" spans="1:13" s="183" customFormat="1" ht="15.6" x14ac:dyDescent="0.3">
      <c r="A10" s="199"/>
      <c r="B10" s="200" t="s">
        <v>90</v>
      </c>
    </row>
    <row r="11" spans="1:13" s="183" customFormat="1" x14ac:dyDescent="0.25">
      <c r="A11" s="199"/>
    </row>
  </sheetData>
  <mergeCells count="4">
    <mergeCell ref="A1:F2"/>
    <mergeCell ref="A3:F3"/>
    <mergeCell ref="A4:F4"/>
    <mergeCell ref="A5:F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workbookViewId="0">
      <selection activeCell="C8" sqref="C8"/>
    </sheetView>
  </sheetViews>
  <sheetFormatPr defaultColWidth="38.77734375" defaultRowHeight="13.2" x14ac:dyDescent="0.25"/>
  <cols>
    <col min="1" max="1" width="3" bestFit="1" customWidth="1"/>
    <col min="2" max="2" width="35.77734375" bestFit="1" customWidth="1"/>
    <col min="3" max="3" width="31.6640625" bestFit="1" customWidth="1"/>
    <col min="4" max="4" width="16.33203125" bestFit="1" customWidth="1"/>
    <col min="5" max="7" width="9.6640625" bestFit="1" customWidth="1"/>
  </cols>
  <sheetData>
    <row r="1" spans="1:7" s="203" customFormat="1" ht="15.6" x14ac:dyDescent="0.25">
      <c r="A1" s="180" t="s">
        <v>166</v>
      </c>
      <c r="B1" s="180"/>
      <c r="C1" s="180"/>
      <c r="D1" s="180"/>
      <c r="E1" s="180"/>
      <c r="F1" s="180"/>
      <c r="G1" s="180"/>
    </row>
    <row r="2" spans="1:7" s="203" customFormat="1" ht="32.4" customHeight="1" x14ac:dyDescent="0.25">
      <c r="A2" s="180"/>
      <c r="B2" s="180"/>
      <c r="C2" s="180"/>
      <c r="D2" s="180"/>
      <c r="E2" s="180"/>
      <c r="F2" s="180"/>
      <c r="G2" s="180"/>
    </row>
    <row r="3" spans="1:7" s="204" customFormat="1" ht="10.199999999999999" customHeight="1" x14ac:dyDescent="0.25"/>
    <row r="4" spans="1:7" s="204" customFormat="1" ht="13.8" thickBot="1" x14ac:dyDescent="0.3">
      <c r="A4" s="205" t="s">
        <v>167</v>
      </c>
      <c r="B4" s="205"/>
      <c r="C4" s="205"/>
      <c r="D4" s="205"/>
      <c r="E4" s="205"/>
      <c r="F4" s="205"/>
      <c r="G4" s="205"/>
    </row>
    <row r="5" spans="1:7" s="204" customFormat="1" ht="115.8" thickBot="1" x14ac:dyDescent="0.3">
      <c r="A5" s="206"/>
      <c r="B5" s="207" t="s">
        <v>158</v>
      </c>
      <c r="C5" s="207" t="s">
        <v>159</v>
      </c>
      <c r="D5" s="207" t="s">
        <v>168</v>
      </c>
      <c r="E5" s="207" t="s">
        <v>134</v>
      </c>
      <c r="F5" s="207" t="s">
        <v>135</v>
      </c>
      <c r="G5" s="208" t="s">
        <v>136</v>
      </c>
    </row>
    <row r="6" spans="1:7" s="204" customFormat="1" ht="120" x14ac:dyDescent="0.25">
      <c r="A6" s="209">
        <v>3</v>
      </c>
      <c r="B6" s="210" t="s">
        <v>163</v>
      </c>
      <c r="C6" s="211" t="s">
        <v>164</v>
      </c>
      <c r="D6" s="193">
        <f t="shared" ref="D6:D7" si="0">E6+F6+G6</f>
        <v>10500</v>
      </c>
      <c r="E6" s="212">
        <v>3500</v>
      </c>
      <c r="F6" s="212">
        <v>3500</v>
      </c>
      <c r="G6" s="213">
        <v>3500</v>
      </c>
    </row>
    <row r="7" spans="1:7" s="204" customFormat="1" ht="43.2" x14ac:dyDescent="0.25">
      <c r="A7" s="209">
        <v>19</v>
      </c>
      <c r="B7" s="214" t="s">
        <v>130</v>
      </c>
      <c r="C7" s="211" t="s">
        <v>165</v>
      </c>
      <c r="D7" s="193">
        <f t="shared" si="0"/>
        <v>8100</v>
      </c>
      <c r="E7" s="212">
        <v>2700</v>
      </c>
      <c r="F7" s="212">
        <v>2700</v>
      </c>
      <c r="G7" s="213">
        <v>2700</v>
      </c>
    </row>
    <row r="8" spans="1:7" s="204" customFormat="1" ht="72" x14ac:dyDescent="0.25">
      <c r="A8" s="215"/>
      <c r="B8" s="216" t="s">
        <v>89</v>
      </c>
    </row>
    <row r="9" spans="1:7" s="204" customFormat="1" ht="54" x14ac:dyDescent="0.25">
      <c r="A9" s="215"/>
      <c r="B9" s="216" t="s">
        <v>90</v>
      </c>
    </row>
    <row r="10" spans="1:7" s="204" customFormat="1" x14ac:dyDescent="0.25">
      <c r="A10" s="215"/>
    </row>
    <row r="11" spans="1:7" s="204" customFormat="1" x14ac:dyDescent="0.25"/>
  </sheetData>
  <mergeCells count="2">
    <mergeCell ref="A1:G2"/>
    <mergeCell ref="A4:G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tabSelected="1" workbookViewId="0">
      <selection sqref="A1:P1048576"/>
    </sheetView>
  </sheetViews>
  <sheetFormatPr defaultRowHeight="13.2" x14ac:dyDescent="0.25"/>
  <cols>
    <col min="1" max="1" width="6.109375" style="230" customWidth="1"/>
    <col min="2" max="2" width="15.5546875" style="230" customWidth="1"/>
    <col min="3" max="3" width="15.44140625" style="230" customWidth="1"/>
    <col min="4" max="4" width="18.88671875" style="230" customWidth="1"/>
    <col min="5" max="5" width="16" style="230" customWidth="1"/>
    <col min="6" max="7" width="12.88671875" style="228" hidden="1" customWidth="1"/>
    <col min="8" max="8" width="12.88671875" style="231" hidden="1" customWidth="1"/>
    <col min="9" max="9" width="13.88671875" style="228" hidden="1" customWidth="1"/>
    <col min="10" max="10" width="7.44140625" style="228" hidden="1" customWidth="1"/>
    <col min="11" max="11" width="16.33203125" style="228" customWidth="1"/>
    <col min="12" max="12" width="11.5546875" style="219" bestFit="1" customWidth="1"/>
    <col min="13" max="13" width="8.109375" style="218" hidden="1" customWidth="1"/>
    <col min="14" max="14" width="8.5546875" style="219" hidden="1" customWidth="1"/>
    <col min="15" max="15" width="9.88671875" style="219" hidden="1" customWidth="1"/>
    <col min="16" max="16" width="8.88671875" style="219"/>
  </cols>
  <sheetData>
    <row r="1" spans="1:16" ht="17.399999999999999" x14ac:dyDescent="0.3">
      <c r="A1" s="217" t="s">
        <v>169</v>
      </c>
      <c r="B1" s="217"/>
      <c r="C1" s="217"/>
      <c r="D1" s="217"/>
      <c r="E1" s="217"/>
      <c r="F1" s="217"/>
      <c r="G1" s="217"/>
      <c r="H1" s="217"/>
      <c r="I1" s="217"/>
      <c r="J1" s="217"/>
      <c r="K1" s="217"/>
      <c r="L1" s="217"/>
    </row>
    <row r="2" spans="1:16" ht="15.6" x14ac:dyDescent="0.3">
      <c r="A2" s="220"/>
      <c r="B2" s="220"/>
      <c r="C2" s="220"/>
      <c r="D2" s="220"/>
      <c r="E2" s="221"/>
      <c r="F2" s="221"/>
      <c r="G2" s="221"/>
      <c r="H2" s="221"/>
      <c r="I2" s="222"/>
      <c r="J2" s="221"/>
      <c r="K2" s="221"/>
      <c r="L2" s="221"/>
    </row>
    <row r="3" spans="1:16" ht="15.6" x14ac:dyDescent="0.3">
      <c r="A3" s="220"/>
      <c r="B3" s="220"/>
      <c r="C3" s="220"/>
      <c r="D3" s="220"/>
      <c r="E3" s="221"/>
      <c r="F3" s="221"/>
      <c r="G3" s="221"/>
      <c r="H3" s="221"/>
      <c r="I3" s="223"/>
      <c r="J3" s="221"/>
      <c r="K3" s="221"/>
      <c r="L3" s="221"/>
      <c r="M3" s="224"/>
      <c r="N3" s="225"/>
      <c r="O3" s="225"/>
      <c r="P3" s="225"/>
    </row>
    <row r="4" spans="1:16" ht="13.8" x14ac:dyDescent="0.25">
      <c r="A4" s="226" t="s">
        <v>120</v>
      </c>
      <c r="B4" s="220"/>
      <c r="C4" s="220"/>
      <c r="D4" s="220"/>
      <c r="E4" s="227"/>
      <c r="F4" s="227"/>
      <c r="G4" s="227"/>
      <c r="H4" s="227"/>
      <c r="J4" s="227"/>
      <c r="K4" s="227"/>
      <c r="L4" s="227"/>
    </row>
    <row r="5" spans="1:16" x14ac:dyDescent="0.25">
      <c r="A5" s="229"/>
      <c r="I5" s="231"/>
      <c r="M5" s="218" t="s">
        <v>170</v>
      </c>
      <c r="N5" s="219" t="s">
        <v>171</v>
      </c>
    </row>
    <row r="6" spans="1:16" ht="55.2" x14ac:dyDescent="0.25">
      <c r="A6" s="232"/>
      <c r="B6" s="233"/>
      <c r="C6" s="234"/>
      <c r="D6" s="234"/>
      <c r="E6" s="235"/>
      <c r="F6" s="236" t="s">
        <v>172</v>
      </c>
      <c r="G6" s="236" t="s">
        <v>173</v>
      </c>
      <c r="H6" s="237" t="s">
        <v>174</v>
      </c>
      <c r="I6" s="237" t="s">
        <v>175</v>
      </c>
      <c r="J6" s="237" t="s">
        <v>176</v>
      </c>
      <c r="K6" s="238" t="s">
        <v>177</v>
      </c>
      <c r="L6" s="239" t="s">
        <v>178</v>
      </c>
      <c r="O6" s="237" t="s">
        <v>179</v>
      </c>
    </row>
    <row r="7" spans="1:16" ht="13.8" x14ac:dyDescent="0.25">
      <c r="A7" s="240"/>
      <c r="B7" s="241" t="s">
        <v>180</v>
      </c>
      <c r="C7" s="242"/>
      <c r="D7" s="242"/>
      <c r="E7" s="242"/>
      <c r="F7" s="242"/>
      <c r="G7" s="242"/>
      <c r="H7" s="242"/>
      <c r="I7" s="242"/>
      <c r="J7" s="242"/>
      <c r="K7" s="242"/>
      <c r="L7" s="243"/>
    </row>
    <row r="8" spans="1:16" ht="13.8" x14ac:dyDescent="0.25">
      <c r="A8" s="244"/>
      <c r="B8" s="245" t="s">
        <v>181</v>
      </c>
      <c r="C8" s="246"/>
      <c r="D8" s="246"/>
      <c r="E8" s="246"/>
      <c r="F8" s="246"/>
      <c r="G8" s="246"/>
      <c r="H8" s="246"/>
      <c r="I8" s="246"/>
      <c r="J8" s="246"/>
      <c r="K8" s="246"/>
      <c r="L8" s="247"/>
    </row>
    <row r="9" spans="1:16" ht="13.8" x14ac:dyDescent="0.25">
      <c r="A9" s="244"/>
      <c r="B9" s="248"/>
      <c r="C9" s="249" t="s">
        <v>182</v>
      </c>
      <c r="D9" s="249"/>
      <c r="E9" s="250"/>
      <c r="F9" s="251">
        <v>14.0097804</v>
      </c>
      <c r="G9" s="252">
        <f>F9*101.6%</f>
        <v>14.2339368864</v>
      </c>
      <c r="H9" s="252">
        <f>G9*101.8%</f>
        <v>14.490147750355201</v>
      </c>
      <c r="I9" s="253">
        <f>H9*102%</f>
        <v>14.779950705362305</v>
      </c>
      <c r="J9" s="253">
        <v>14.942500000000001</v>
      </c>
      <c r="K9" s="254">
        <v>15.27</v>
      </c>
      <c r="L9" s="255">
        <v>0</v>
      </c>
      <c r="M9" s="256">
        <v>14.94</v>
      </c>
      <c r="N9" s="257">
        <v>14.779964939299191</v>
      </c>
      <c r="O9" s="258">
        <f t="shared" ref="O9:O18" si="0">J9*100.8%</f>
        <v>15.062040000000001</v>
      </c>
    </row>
    <row r="10" spans="1:16" ht="13.8" x14ac:dyDescent="0.25">
      <c r="A10" s="244"/>
      <c r="B10" s="248"/>
      <c r="C10" s="249" t="s">
        <v>183</v>
      </c>
      <c r="D10" s="249"/>
      <c r="E10" s="250"/>
      <c r="F10" s="251">
        <v>14.0097804</v>
      </c>
      <c r="G10" s="252">
        <f>F10*101.6%</f>
        <v>14.2339368864</v>
      </c>
      <c r="H10" s="252">
        <f>G10*101.8%</f>
        <v>14.490147750355201</v>
      </c>
      <c r="I10" s="253">
        <f t="shared" ref="I10:I11" si="1">H10*102%</f>
        <v>14.779950705362305</v>
      </c>
      <c r="J10" s="253">
        <v>14.942500000000001</v>
      </c>
      <c r="K10" s="254">
        <v>15.27</v>
      </c>
      <c r="L10" s="255">
        <v>0</v>
      </c>
      <c r="M10" s="256">
        <v>14.94</v>
      </c>
      <c r="N10" s="257">
        <v>14.779964939299191</v>
      </c>
      <c r="O10" s="258">
        <f t="shared" si="0"/>
        <v>15.062040000000001</v>
      </c>
    </row>
    <row r="11" spans="1:16" ht="13.8" x14ac:dyDescent="0.25">
      <c r="A11" s="259"/>
      <c r="B11" s="260"/>
      <c r="C11" s="261" t="s">
        <v>184</v>
      </c>
      <c r="D11" s="261"/>
      <c r="E11" s="262"/>
      <c r="F11" s="251">
        <v>14.0097804</v>
      </c>
      <c r="G11" s="252">
        <f>F11*101.6%</f>
        <v>14.2339368864</v>
      </c>
      <c r="H11" s="252">
        <f>G11*101.8%</f>
        <v>14.490147750355201</v>
      </c>
      <c r="I11" s="253">
        <f t="shared" si="1"/>
        <v>14.779950705362305</v>
      </c>
      <c r="J11" s="253">
        <v>14.942500000000001</v>
      </c>
      <c r="K11" s="254">
        <v>15.27</v>
      </c>
      <c r="L11" s="255">
        <v>0</v>
      </c>
      <c r="M11" s="256">
        <v>14.94</v>
      </c>
      <c r="N11" s="257">
        <v>14.779964939299191</v>
      </c>
      <c r="O11" s="258">
        <f t="shared" si="0"/>
        <v>15.062040000000001</v>
      </c>
    </row>
    <row r="12" spans="1:16" ht="13.8" x14ac:dyDescent="0.25">
      <c r="A12" s="263"/>
      <c r="B12" s="264"/>
      <c r="C12" s="264"/>
      <c r="D12" s="264"/>
      <c r="E12" s="264"/>
      <c r="F12" s="265"/>
      <c r="G12" s="265"/>
      <c r="H12" s="265"/>
      <c r="I12" s="265"/>
      <c r="J12" s="266"/>
      <c r="K12" s="266"/>
      <c r="L12" s="267"/>
      <c r="O12" s="258">
        <f t="shared" si="0"/>
        <v>0</v>
      </c>
    </row>
    <row r="13" spans="1:16" x14ac:dyDescent="0.25">
      <c r="A13" s="268" t="s">
        <v>185</v>
      </c>
      <c r="B13" s="268"/>
      <c r="C13" s="268"/>
      <c r="D13" s="268"/>
      <c r="E13" s="268"/>
      <c r="F13" s="268"/>
      <c r="G13" s="268"/>
      <c r="H13" s="268"/>
      <c r="I13" s="268"/>
      <c r="J13" s="268"/>
      <c r="K13" s="268"/>
      <c r="L13" s="268"/>
      <c r="O13" s="258">
        <f t="shared" si="0"/>
        <v>0</v>
      </c>
    </row>
    <row r="14" spans="1:16" x14ac:dyDescent="0.25">
      <c r="A14" s="268"/>
      <c r="B14" s="268"/>
      <c r="C14" s="268"/>
      <c r="D14" s="268"/>
      <c r="E14" s="268"/>
      <c r="F14" s="268"/>
      <c r="G14" s="268"/>
      <c r="H14" s="268"/>
      <c r="I14" s="268"/>
      <c r="J14" s="268"/>
      <c r="K14" s="268"/>
      <c r="L14" s="268"/>
      <c r="O14" s="258">
        <f t="shared" si="0"/>
        <v>0</v>
      </c>
    </row>
    <row r="15" spans="1:16" ht="13.8" x14ac:dyDescent="0.25">
      <c r="A15" s="269"/>
      <c r="B15" s="269"/>
      <c r="C15" s="269"/>
      <c r="D15" s="269"/>
      <c r="E15" s="269"/>
      <c r="F15" s="269"/>
      <c r="G15" s="269"/>
      <c r="H15" s="269"/>
      <c r="J15" s="269"/>
      <c r="K15" s="269"/>
      <c r="L15" s="269"/>
      <c r="O15" s="258">
        <f t="shared" si="0"/>
        <v>0</v>
      </c>
    </row>
    <row r="16" spans="1:16" x14ac:dyDescent="0.25">
      <c r="I16" s="231"/>
      <c r="O16" s="258">
        <f t="shared" si="0"/>
        <v>0</v>
      </c>
    </row>
    <row r="17" spans="1:16" x14ac:dyDescent="0.25">
      <c r="A17" s="270" t="s">
        <v>186</v>
      </c>
      <c r="B17" s="270"/>
      <c r="C17" s="270"/>
      <c r="D17" s="270"/>
      <c r="E17" s="270"/>
      <c r="F17" s="270"/>
      <c r="G17" s="270"/>
      <c r="H17" s="270"/>
      <c r="I17" s="270"/>
      <c r="J17" s="270"/>
      <c r="K17" s="270"/>
      <c r="L17" s="270"/>
      <c r="M17" s="271"/>
      <c r="N17" s="272"/>
      <c r="O17" s="258">
        <f t="shared" si="0"/>
        <v>0</v>
      </c>
      <c r="P17" s="272"/>
    </row>
    <row r="18" spans="1:16" x14ac:dyDescent="0.25">
      <c r="A18" s="270"/>
      <c r="B18" s="270"/>
      <c r="C18" s="270"/>
      <c r="D18" s="270"/>
      <c r="E18" s="270"/>
      <c r="F18" s="270"/>
      <c r="G18" s="270"/>
      <c r="H18" s="270"/>
      <c r="I18" s="270"/>
      <c r="J18" s="270"/>
      <c r="K18" s="270"/>
      <c r="L18" s="270"/>
      <c r="M18" s="271"/>
      <c r="N18" s="272"/>
      <c r="O18" s="258">
        <f t="shared" si="0"/>
        <v>0</v>
      </c>
      <c r="P18" s="272"/>
    </row>
    <row r="19" spans="1:16" ht="15.6" x14ac:dyDescent="0.25">
      <c r="A19" s="273"/>
      <c r="B19" s="273"/>
      <c r="C19" s="273"/>
      <c r="D19" s="273"/>
      <c r="E19" s="273"/>
      <c r="F19" s="273"/>
      <c r="G19" s="273"/>
      <c r="H19" s="273"/>
      <c r="I19" s="273"/>
      <c r="J19" s="273"/>
      <c r="K19" s="273"/>
      <c r="L19" s="273"/>
      <c r="M19" s="271"/>
      <c r="N19" s="272"/>
      <c r="O19" s="258"/>
      <c r="P19" s="272"/>
    </row>
    <row r="20" spans="1:16" x14ac:dyDescent="0.25">
      <c r="A20" s="274"/>
      <c r="B20" s="275"/>
      <c r="C20" s="275"/>
      <c r="D20" s="275"/>
      <c r="E20" s="275"/>
      <c r="F20" s="276"/>
      <c r="G20" s="276"/>
      <c r="H20" s="276"/>
      <c r="I20" s="277"/>
      <c r="J20" s="277"/>
      <c r="K20" s="277"/>
      <c r="L20" s="278"/>
      <c r="M20" s="271"/>
      <c r="N20" s="272"/>
      <c r="O20" s="258">
        <f t="shared" ref="O20:O26" si="2">J20*100.8%</f>
        <v>0</v>
      </c>
      <c r="P20" s="272"/>
    </row>
    <row r="21" spans="1:16" x14ac:dyDescent="0.25">
      <c r="A21" s="230" t="s">
        <v>187</v>
      </c>
      <c r="F21" s="276"/>
      <c r="G21" s="276"/>
      <c r="H21" s="276"/>
      <c r="I21" s="277"/>
      <c r="J21" s="277"/>
      <c r="K21" s="277"/>
      <c r="L21" s="278"/>
      <c r="M21" s="271"/>
      <c r="N21" s="272"/>
      <c r="O21" s="258">
        <f t="shared" si="2"/>
        <v>0</v>
      </c>
      <c r="P21" s="272"/>
    </row>
    <row r="22" spans="1:16" x14ac:dyDescent="0.25">
      <c r="A22" s="230" t="s">
        <v>188</v>
      </c>
      <c r="F22" s="276"/>
      <c r="G22" s="276"/>
      <c r="H22" s="276"/>
      <c r="I22" s="277"/>
      <c r="J22" s="277"/>
      <c r="K22" s="277"/>
      <c r="L22" s="278"/>
      <c r="M22" s="271"/>
      <c r="N22" s="272"/>
      <c r="O22" s="258">
        <f t="shared" si="2"/>
        <v>0</v>
      </c>
      <c r="P22" s="272"/>
    </row>
    <row r="23" spans="1:16" x14ac:dyDescent="0.25">
      <c r="A23" s="230" t="s">
        <v>189</v>
      </c>
      <c r="F23" s="276"/>
      <c r="G23" s="276"/>
      <c r="H23" s="276"/>
      <c r="I23" s="276"/>
      <c r="J23" s="277"/>
      <c r="K23" s="277"/>
      <c r="L23" s="278"/>
      <c r="M23" s="271"/>
      <c r="N23" s="272"/>
      <c r="O23" s="258">
        <f t="shared" si="2"/>
        <v>0</v>
      </c>
      <c r="P23" s="272"/>
    </row>
    <row r="24" spans="1:16" x14ac:dyDescent="0.25">
      <c r="A24" s="279" t="s">
        <v>190</v>
      </c>
      <c r="B24" s="279"/>
      <c r="C24" s="279"/>
      <c r="D24" s="279"/>
      <c r="E24" s="279"/>
      <c r="F24" s="279"/>
      <c r="G24" s="279"/>
      <c r="H24" s="279"/>
      <c r="I24" s="279"/>
      <c r="J24" s="279"/>
      <c r="K24" s="279"/>
      <c r="L24" s="278"/>
      <c r="M24" s="271"/>
      <c r="N24" s="272"/>
      <c r="O24" s="258">
        <f t="shared" si="2"/>
        <v>0</v>
      </c>
      <c r="P24" s="272"/>
    </row>
    <row r="25" spans="1:16" x14ac:dyDescent="0.25">
      <c r="A25" s="279"/>
      <c r="B25" s="279"/>
      <c r="C25" s="279"/>
      <c r="D25" s="279"/>
      <c r="E25" s="279"/>
      <c r="F25" s="279"/>
      <c r="G25" s="279"/>
      <c r="H25" s="279"/>
      <c r="I25" s="279"/>
      <c r="J25" s="279"/>
      <c r="K25" s="279"/>
      <c r="L25" s="278"/>
      <c r="M25" s="271"/>
      <c r="N25" s="272"/>
      <c r="O25" s="258">
        <f t="shared" si="2"/>
        <v>0</v>
      </c>
      <c r="P25" s="272"/>
    </row>
    <row r="26" spans="1:16" x14ac:dyDescent="0.25">
      <c r="A26" s="280"/>
      <c r="B26" s="280"/>
      <c r="C26" s="280"/>
      <c r="D26" s="280"/>
      <c r="E26" s="280"/>
      <c r="F26" s="276"/>
      <c r="G26" s="276"/>
      <c r="H26" s="276"/>
      <c r="I26" s="281" t="s">
        <v>177</v>
      </c>
      <c r="J26" s="277"/>
      <c r="K26" s="277"/>
      <c r="L26" s="278"/>
      <c r="M26" s="271"/>
      <c r="N26" s="272"/>
      <c r="O26" s="258">
        <f t="shared" si="2"/>
        <v>0</v>
      </c>
      <c r="P26" s="272"/>
    </row>
    <row r="27" spans="1:16" ht="55.2" x14ac:dyDescent="0.25">
      <c r="A27" s="282"/>
      <c r="B27" s="283"/>
      <c r="C27" s="284"/>
      <c r="D27" s="284"/>
      <c r="E27" s="285"/>
      <c r="F27" s="286" t="s">
        <v>172</v>
      </c>
      <c r="G27" s="286" t="s">
        <v>173</v>
      </c>
      <c r="H27" s="287" t="s">
        <v>174</v>
      </c>
      <c r="I27" s="237" t="s">
        <v>175</v>
      </c>
      <c r="J27" s="237" t="s">
        <v>176</v>
      </c>
      <c r="K27" s="238" t="s">
        <v>177</v>
      </c>
      <c r="L27" s="288" t="s">
        <v>178</v>
      </c>
      <c r="M27" s="271"/>
      <c r="N27" s="272"/>
      <c r="O27" s="237" t="s">
        <v>179</v>
      </c>
      <c r="P27" s="272"/>
    </row>
    <row r="28" spans="1:16" x14ac:dyDescent="0.25">
      <c r="A28" s="289" t="s">
        <v>191</v>
      </c>
      <c r="B28" s="290" t="s">
        <v>180</v>
      </c>
      <c r="C28" s="290"/>
      <c r="D28" s="290"/>
      <c r="E28" s="290"/>
      <c r="F28" s="290"/>
      <c r="G28" s="290"/>
      <c r="H28" s="290"/>
      <c r="I28" s="290"/>
      <c r="J28" s="290"/>
      <c r="K28" s="290"/>
      <c r="L28" s="290"/>
      <c r="O28" s="258">
        <f t="shared" ref="O28:O78" si="3">J28*100.8%</f>
        <v>0</v>
      </c>
    </row>
    <row r="29" spans="1:16" x14ac:dyDescent="0.25">
      <c r="A29" s="291"/>
      <c r="B29" s="292" t="s">
        <v>181</v>
      </c>
      <c r="C29" s="293"/>
      <c r="D29" s="293"/>
      <c r="E29" s="293"/>
      <c r="F29" s="293"/>
      <c r="G29" s="293"/>
      <c r="H29" s="293"/>
      <c r="I29" s="293"/>
      <c r="J29" s="293"/>
      <c r="K29" s="293"/>
      <c r="L29" s="294"/>
      <c r="O29" s="258">
        <f t="shared" si="3"/>
        <v>0</v>
      </c>
    </row>
    <row r="30" spans="1:16" x14ac:dyDescent="0.25">
      <c r="A30" s="291"/>
      <c r="B30" s="295"/>
      <c r="C30" s="284" t="s">
        <v>192</v>
      </c>
      <c r="D30" s="284"/>
      <c r="E30" s="285"/>
      <c r="F30" s="296"/>
      <c r="G30" s="297"/>
      <c r="H30" s="297"/>
      <c r="I30" s="298"/>
      <c r="J30" s="298"/>
      <c r="K30" s="298"/>
      <c r="L30" s="299">
        <v>0</v>
      </c>
      <c r="O30" s="258">
        <f t="shared" si="3"/>
        <v>0</v>
      </c>
    </row>
    <row r="31" spans="1:16" x14ac:dyDescent="0.25">
      <c r="A31" s="291"/>
      <c r="B31" s="295"/>
      <c r="C31" s="284" t="s">
        <v>193</v>
      </c>
      <c r="D31" s="284"/>
      <c r="E31" s="285"/>
      <c r="F31" s="296"/>
      <c r="G31" s="297"/>
      <c r="H31" s="297"/>
      <c r="I31" s="298"/>
      <c r="J31" s="298"/>
      <c r="K31" s="298"/>
      <c r="L31" s="299">
        <v>0</v>
      </c>
      <c r="O31" s="258">
        <f t="shared" si="3"/>
        <v>0</v>
      </c>
    </row>
    <row r="32" spans="1:16" x14ac:dyDescent="0.25">
      <c r="A32" s="291"/>
      <c r="B32" s="295"/>
      <c r="C32" s="300" t="s">
        <v>194</v>
      </c>
      <c r="D32" s="300"/>
      <c r="E32" s="285"/>
      <c r="F32" s="296"/>
      <c r="G32" s="297"/>
      <c r="H32" s="297"/>
      <c r="I32" s="298"/>
      <c r="J32" s="298"/>
      <c r="K32" s="298"/>
      <c r="L32" s="299">
        <v>0</v>
      </c>
      <c r="O32" s="258">
        <f t="shared" si="3"/>
        <v>0</v>
      </c>
    </row>
    <row r="33" spans="1:15" x14ac:dyDescent="0.25">
      <c r="A33" s="291"/>
      <c r="B33" s="295"/>
      <c r="C33" s="301" t="s">
        <v>195</v>
      </c>
      <c r="D33" s="301"/>
      <c r="E33" s="285"/>
      <c r="F33" s="296"/>
      <c r="G33" s="297"/>
      <c r="H33" s="297"/>
      <c r="I33" s="298"/>
      <c r="J33" s="298"/>
      <c r="K33" s="298"/>
      <c r="L33" s="299">
        <v>0</v>
      </c>
      <c r="O33" s="258">
        <f t="shared" si="3"/>
        <v>0</v>
      </c>
    </row>
    <row r="34" spans="1:15" x14ac:dyDescent="0.25">
      <c r="A34" s="291"/>
      <c r="B34" s="295"/>
      <c r="C34" s="284" t="s">
        <v>196</v>
      </c>
      <c r="D34" s="284"/>
      <c r="E34" s="285"/>
      <c r="F34" s="296"/>
      <c r="G34" s="297"/>
      <c r="H34" s="297"/>
      <c r="I34" s="297"/>
      <c r="J34" s="298"/>
      <c r="K34" s="298"/>
      <c r="L34" s="299">
        <v>0</v>
      </c>
      <c r="O34" s="258">
        <f t="shared" si="3"/>
        <v>0</v>
      </c>
    </row>
    <row r="35" spans="1:15" x14ac:dyDescent="0.25">
      <c r="A35" s="291"/>
      <c r="B35" s="292" t="s">
        <v>197</v>
      </c>
      <c r="C35" s="293"/>
      <c r="D35" s="293"/>
      <c r="E35" s="293"/>
      <c r="F35" s="293"/>
      <c r="G35" s="293"/>
      <c r="H35" s="293"/>
      <c r="I35" s="293"/>
      <c r="J35" s="293"/>
      <c r="K35" s="293"/>
      <c r="L35" s="294"/>
      <c r="O35" s="258">
        <f t="shared" si="3"/>
        <v>0</v>
      </c>
    </row>
    <row r="36" spans="1:15" x14ac:dyDescent="0.25">
      <c r="A36" s="291"/>
      <c r="B36" s="295"/>
      <c r="C36" s="302" t="s">
        <v>198</v>
      </c>
      <c r="D36" s="302"/>
      <c r="E36" s="303"/>
      <c r="F36" s="296"/>
      <c r="G36" s="297"/>
      <c r="H36" s="297"/>
      <c r="I36" s="298"/>
      <c r="J36" s="298"/>
      <c r="K36" s="298"/>
      <c r="L36" s="299">
        <v>0</v>
      </c>
      <c r="O36" s="258">
        <f t="shared" si="3"/>
        <v>0</v>
      </c>
    </row>
    <row r="37" spans="1:15" x14ac:dyDescent="0.25">
      <c r="A37" s="291"/>
      <c r="B37" s="295"/>
      <c r="C37" s="301" t="s">
        <v>195</v>
      </c>
      <c r="D37" s="301"/>
      <c r="E37" s="285"/>
      <c r="F37" s="296"/>
      <c r="G37" s="297"/>
      <c r="H37" s="297"/>
      <c r="I37" s="297"/>
      <c r="J37" s="298"/>
      <c r="K37" s="298"/>
      <c r="L37" s="299">
        <v>0</v>
      </c>
      <c r="O37" s="258">
        <f t="shared" si="3"/>
        <v>0</v>
      </c>
    </row>
    <row r="38" spans="1:15" x14ac:dyDescent="0.25">
      <c r="A38" s="291"/>
      <c r="B38" s="292" t="s">
        <v>199</v>
      </c>
      <c r="C38" s="293"/>
      <c r="D38" s="293"/>
      <c r="E38" s="293"/>
      <c r="F38" s="293"/>
      <c r="G38" s="293"/>
      <c r="H38" s="293"/>
      <c r="I38" s="293"/>
      <c r="J38" s="293"/>
      <c r="K38" s="293"/>
      <c r="L38" s="294"/>
      <c r="O38" s="258">
        <f t="shared" si="3"/>
        <v>0</v>
      </c>
    </row>
    <row r="39" spans="1:15" x14ac:dyDescent="0.25">
      <c r="A39" s="291"/>
      <c r="B39" s="295"/>
      <c r="C39" s="302" t="s">
        <v>198</v>
      </c>
      <c r="D39" s="302"/>
      <c r="E39" s="303"/>
      <c r="F39" s="296"/>
      <c r="G39" s="297"/>
      <c r="H39" s="297"/>
      <c r="I39" s="298"/>
      <c r="J39" s="298"/>
      <c r="K39" s="298"/>
      <c r="L39" s="299">
        <v>0</v>
      </c>
      <c r="O39" s="258">
        <f t="shared" si="3"/>
        <v>0</v>
      </c>
    </row>
    <row r="40" spans="1:15" x14ac:dyDescent="0.25">
      <c r="A40" s="291"/>
      <c r="B40" s="295"/>
      <c r="C40" s="301" t="s">
        <v>195</v>
      </c>
      <c r="D40" s="301"/>
      <c r="E40" s="285"/>
      <c r="F40" s="296"/>
      <c r="G40" s="297"/>
      <c r="H40" s="297"/>
      <c r="I40" s="297"/>
      <c r="J40" s="298"/>
      <c r="K40" s="298"/>
      <c r="L40" s="299">
        <v>0</v>
      </c>
      <c r="O40" s="258">
        <f t="shared" si="3"/>
        <v>0</v>
      </c>
    </row>
    <row r="41" spans="1:15" x14ac:dyDescent="0.25">
      <c r="A41" s="291"/>
      <c r="B41" s="292" t="s">
        <v>200</v>
      </c>
      <c r="C41" s="293"/>
      <c r="D41" s="293"/>
      <c r="E41" s="293"/>
      <c r="F41" s="293"/>
      <c r="G41" s="293"/>
      <c r="H41" s="293"/>
      <c r="I41" s="293"/>
      <c r="J41" s="293"/>
      <c r="K41" s="293"/>
      <c r="L41" s="294"/>
      <c r="O41" s="258">
        <f t="shared" si="3"/>
        <v>0</v>
      </c>
    </row>
    <row r="42" spans="1:15" x14ac:dyDescent="0.25">
      <c r="A42" s="291"/>
      <c r="B42" s="295"/>
      <c r="C42" s="302" t="s">
        <v>198</v>
      </c>
      <c r="D42" s="302"/>
      <c r="E42" s="303"/>
      <c r="F42" s="296"/>
      <c r="G42" s="297"/>
      <c r="H42" s="297"/>
      <c r="I42" s="298"/>
      <c r="J42" s="298"/>
      <c r="K42" s="298"/>
      <c r="L42" s="299">
        <v>0</v>
      </c>
      <c r="O42" s="258">
        <f t="shared" si="3"/>
        <v>0</v>
      </c>
    </row>
    <row r="43" spans="1:15" x14ac:dyDescent="0.25">
      <c r="A43" s="304"/>
      <c r="B43" s="305"/>
      <c r="C43" s="306" t="s">
        <v>195</v>
      </c>
      <c r="D43" s="306"/>
      <c r="E43" s="307"/>
      <c r="F43" s="296"/>
      <c r="G43" s="297"/>
      <c r="H43" s="297"/>
      <c r="I43" s="297"/>
      <c r="J43" s="298"/>
      <c r="K43" s="298"/>
      <c r="L43" s="299">
        <v>0</v>
      </c>
      <c r="O43" s="258">
        <f t="shared" si="3"/>
        <v>0</v>
      </c>
    </row>
    <row r="44" spans="1:15" x14ac:dyDescent="0.25">
      <c r="A44" s="308" t="s">
        <v>201</v>
      </c>
      <c r="B44" s="309" t="s">
        <v>202</v>
      </c>
      <c r="C44" s="310"/>
      <c r="D44" s="310"/>
      <c r="E44" s="310"/>
      <c r="F44" s="310"/>
      <c r="G44" s="310"/>
      <c r="H44" s="310"/>
      <c r="I44" s="310"/>
      <c r="J44" s="310"/>
      <c r="K44" s="310"/>
      <c r="L44" s="311"/>
      <c r="O44" s="258">
        <f t="shared" si="3"/>
        <v>0</v>
      </c>
    </row>
    <row r="45" spans="1:15" x14ac:dyDescent="0.25">
      <c r="A45" s="312"/>
      <c r="B45" s="313" t="s">
        <v>203</v>
      </c>
      <c r="C45" s="306"/>
      <c r="D45" s="306"/>
      <c r="E45" s="307"/>
      <c r="F45" s="296">
        <v>5.4366311999999999</v>
      </c>
      <c r="G45" s="297">
        <f>F45*101.6%</f>
        <v>5.5236172991999997</v>
      </c>
      <c r="H45" s="297">
        <f>G45*101.8%</f>
        <v>5.6230424105856001</v>
      </c>
      <c r="I45" s="253">
        <f t="shared" ref="I45:I46" si="4">H45*102%</f>
        <v>5.735503258797312</v>
      </c>
      <c r="J45" s="253">
        <v>5.7928582913852855</v>
      </c>
      <c r="K45" s="254">
        <f>O45*1.014</f>
        <v>5.9209499739243974</v>
      </c>
      <c r="L45" s="299">
        <v>0</v>
      </c>
      <c r="M45" s="314">
        <v>5.8</v>
      </c>
      <c r="N45" s="257">
        <v>5.7355087824146107</v>
      </c>
      <c r="O45" s="258">
        <f t="shared" si="3"/>
        <v>5.8392011577163681</v>
      </c>
    </row>
    <row r="46" spans="1:15" x14ac:dyDescent="0.25">
      <c r="A46" s="315"/>
      <c r="B46" s="313" t="s">
        <v>204</v>
      </c>
      <c r="C46" s="306"/>
      <c r="D46" s="316"/>
      <c r="E46" s="307"/>
      <c r="F46" s="296">
        <v>0.23001131999999999</v>
      </c>
      <c r="G46" s="297">
        <f>F46*101.6%</f>
        <v>0.23369150112000001</v>
      </c>
      <c r="H46" s="297">
        <f>G46*101.8%</f>
        <v>0.23789794814016002</v>
      </c>
      <c r="I46" s="253">
        <f t="shared" si="4"/>
        <v>0.24265590710296323</v>
      </c>
      <c r="J46" s="253">
        <v>0.24508246617399285</v>
      </c>
      <c r="K46" s="254">
        <f>O46*1.014</f>
        <v>0.25050172966603218</v>
      </c>
      <c r="L46" s="299">
        <v>0</v>
      </c>
      <c r="M46" s="314">
        <v>0.25</v>
      </c>
      <c r="N46" s="257">
        <v>0.24265614079446432</v>
      </c>
      <c r="O46" s="258">
        <f t="shared" si="3"/>
        <v>0.24704312590338479</v>
      </c>
    </row>
    <row r="47" spans="1:15" x14ac:dyDescent="0.25">
      <c r="A47" s="308" t="s">
        <v>205</v>
      </c>
      <c r="B47" s="309" t="s">
        <v>206</v>
      </c>
      <c r="C47" s="310"/>
      <c r="D47" s="310"/>
      <c r="E47" s="310"/>
      <c r="F47" s="310"/>
      <c r="G47" s="310"/>
      <c r="H47" s="310"/>
      <c r="I47" s="310"/>
      <c r="J47" s="310"/>
      <c r="K47" s="310"/>
      <c r="L47" s="311"/>
      <c r="N47" s="257">
        <v>0</v>
      </c>
      <c r="O47" s="258">
        <f t="shared" si="3"/>
        <v>0</v>
      </c>
    </row>
    <row r="48" spans="1:15" x14ac:dyDescent="0.25">
      <c r="A48" s="312"/>
      <c r="B48" s="313" t="s">
        <v>207</v>
      </c>
      <c r="C48" s="306"/>
      <c r="D48" s="316"/>
      <c r="E48" s="307"/>
      <c r="F48" s="296">
        <v>3.3874394400000001</v>
      </c>
      <c r="G48" s="297">
        <f>F48*101.6%</f>
        <v>3.4416384710400001</v>
      </c>
      <c r="H48" s="297">
        <f>G48*101.8%</f>
        <v>3.5035879635187199</v>
      </c>
      <c r="I48" s="253">
        <f t="shared" ref="I48:I50" si="5">H48*102%</f>
        <v>3.5736597227890945</v>
      </c>
      <c r="J48" s="317">
        <v>0.46</v>
      </c>
      <c r="K48" s="254">
        <f>O48*1.014</f>
        <v>0.47017152000000006</v>
      </c>
      <c r="L48" s="299">
        <v>0</v>
      </c>
      <c r="M48" s="314">
        <v>0.46</v>
      </c>
      <c r="N48" s="257">
        <v>0.45854999999999996</v>
      </c>
      <c r="O48" s="258">
        <f t="shared" si="3"/>
        <v>0.46368000000000004</v>
      </c>
    </row>
    <row r="49" spans="1:15" x14ac:dyDescent="0.25">
      <c r="A49" s="312"/>
      <c r="B49" s="313" t="s">
        <v>208</v>
      </c>
      <c r="C49" s="306"/>
      <c r="D49" s="316"/>
      <c r="E49" s="307"/>
      <c r="F49" s="296">
        <v>7.2244464599999993</v>
      </c>
      <c r="G49" s="297">
        <f>F49*101.6%</f>
        <v>7.340037603359999</v>
      </c>
      <c r="H49" s="297">
        <f>G49*101.8%</f>
        <v>7.4721582802204791</v>
      </c>
      <c r="I49" s="253">
        <f t="shared" si="5"/>
        <v>7.6216014458248891</v>
      </c>
      <c r="J49" s="317">
        <v>0.93</v>
      </c>
      <c r="K49" s="254">
        <f>O49*1.014</f>
        <v>0.9505641600000001</v>
      </c>
      <c r="L49" s="299">
        <v>0</v>
      </c>
      <c r="M49" s="314">
        <v>0.93</v>
      </c>
      <c r="N49" s="257">
        <v>0.91709999999999992</v>
      </c>
      <c r="O49" s="258">
        <f t="shared" si="3"/>
        <v>0.93744000000000005</v>
      </c>
    </row>
    <row r="50" spans="1:15" x14ac:dyDescent="0.25">
      <c r="A50" s="312"/>
      <c r="B50" s="313" t="s">
        <v>209</v>
      </c>
      <c r="C50" s="306"/>
      <c r="D50" s="316"/>
      <c r="E50" s="307"/>
      <c r="F50" s="296">
        <v>13.54975776</v>
      </c>
      <c r="G50" s="297">
        <f>F50*101.6%</f>
        <v>13.76655388416</v>
      </c>
      <c r="H50" s="297">
        <f>G50*101.8%</f>
        <v>14.01435185407488</v>
      </c>
      <c r="I50" s="253">
        <f t="shared" si="5"/>
        <v>14.294638891156378</v>
      </c>
      <c r="J50" s="317">
        <v>2.0099999999999998</v>
      </c>
      <c r="K50" s="254">
        <f>O50*1.014</f>
        <v>2.05444512</v>
      </c>
      <c r="L50" s="299">
        <v>0</v>
      </c>
      <c r="M50" s="314">
        <v>2.0099999999999998</v>
      </c>
      <c r="N50" s="257">
        <v>1.9870499999999998</v>
      </c>
      <c r="O50" s="258">
        <f t="shared" si="3"/>
        <v>2.0260799999999999</v>
      </c>
    </row>
    <row r="51" spans="1:15" x14ac:dyDescent="0.25">
      <c r="A51" s="315"/>
      <c r="B51" s="313" t="s">
        <v>210</v>
      </c>
      <c r="C51" s="306"/>
      <c r="D51" s="316"/>
      <c r="E51" s="307"/>
      <c r="F51" s="296"/>
      <c r="G51" s="297"/>
      <c r="H51" s="297"/>
      <c r="I51" s="297"/>
      <c r="J51" s="298"/>
      <c r="K51" s="298"/>
      <c r="L51" s="299">
        <v>0</v>
      </c>
      <c r="N51" s="257">
        <v>0</v>
      </c>
      <c r="O51" s="258">
        <f t="shared" si="3"/>
        <v>0</v>
      </c>
    </row>
    <row r="52" spans="1:15" x14ac:dyDescent="0.25">
      <c r="A52" s="308" t="s">
        <v>211</v>
      </c>
      <c r="B52" s="309" t="s">
        <v>212</v>
      </c>
      <c r="C52" s="310"/>
      <c r="D52" s="310"/>
      <c r="E52" s="310"/>
      <c r="F52" s="310"/>
      <c r="G52" s="310"/>
      <c r="H52" s="310"/>
      <c r="I52" s="310"/>
      <c r="J52" s="310"/>
      <c r="K52" s="310"/>
      <c r="L52" s="311"/>
      <c r="N52" s="257">
        <v>0</v>
      </c>
      <c r="O52" s="258">
        <f t="shared" si="3"/>
        <v>0</v>
      </c>
    </row>
    <row r="53" spans="1:15" x14ac:dyDescent="0.25">
      <c r="A53" s="312"/>
      <c r="B53" s="318" t="s">
        <v>213</v>
      </c>
      <c r="D53" s="318"/>
      <c r="E53" s="307"/>
      <c r="F53" s="296"/>
      <c r="G53" s="297"/>
      <c r="H53" s="297"/>
      <c r="I53" s="253"/>
      <c r="J53" s="298"/>
      <c r="K53" s="298"/>
      <c r="L53" s="299">
        <v>0</v>
      </c>
      <c r="N53" s="257">
        <v>0</v>
      </c>
      <c r="O53" s="258">
        <f t="shared" si="3"/>
        <v>0</v>
      </c>
    </row>
    <row r="54" spans="1:15" x14ac:dyDescent="0.25">
      <c r="A54" s="312"/>
      <c r="B54" s="305" t="s">
        <v>214</v>
      </c>
      <c r="C54" s="316"/>
      <c r="D54" s="316"/>
      <c r="E54" s="307"/>
      <c r="F54" s="296">
        <v>5.4366311999999999</v>
      </c>
      <c r="G54" s="297">
        <f>F54*101.6%</f>
        <v>5.5236172991999997</v>
      </c>
      <c r="H54" s="297">
        <f>G54*101.8%</f>
        <v>5.6230424105856001</v>
      </c>
      <c r="I54" s="253">
        <f t="shared" ref="I54:I55" si="6">H54*102%</f>
        <v>5.735503258797312</v>
      </c>
      <c r="J54" s="253">
        <v>5.7928582913852855</v>
      </c>
      <c r="K54" s="254">
        <f>O54*1.014</f>
        <v>5.9209499739243974</v>
      </c>
      <c r="L54" s="299">
        <v>0</v>
      </c>
      <c r="M54" s="314">
        <v>5.8</v>
      </c>
      <c r="N54" s="257">
        <v>5.7355087824146107</v>
      </c>
      <c r="O54" s="258">
        <f t="shared" si="3"/>
        <v>5.8392011577163681</v>
      </c>
    </row>
    <row r="55" spans="1:15" x14ac:dyDescent="0.25">
      <c r="A55" s="315"/>
      <c r="B55" s="305" t="s">
        <v>215</v>
      </c>
      <c r="C55" s="316"/>
      <c r="D55" s="316"/>
      <c r="E55" s="307"/>
      <c r="F55" s="296">
        <v>14.427982799999999</v>
      </c>
      <c r="G55" s="297">
        <f>F55*101.6%</f>
        <v>14.658830524799999</v>
      </c>
      <c r="H55" s="297">
        <f>G55*101.8%</f>
        <v>14.922689474246399</v>
      </c>
      <c r="I55" s="253">
        <f t="shared" si="6"/>
        <v>15.221143263731326</v>
      </c>
      <c r="J55" s="253">
        <v>15.37335469636864</v>
      </c>
      <c r="K55" s="254">
        <f>O55*1.014</f>
        <v>15.713290315414744</v>
      </c>
      <c r="L55" s="299">
        <v>0</v>
      </c>
      <c r="M55" s="314">
        <v>15.39</v>
      </c>
      <c r="N55" s="257">
        <v>15.221157922561853</v>
      </c>
      <c r="O55" s="258">
        <f t="shared" si="3"/>
        <v>15.496341533939589</v>
      </c>
    </row>
    <row r="56" spans="1:15" x14ac:dyDescent="0.25">
      <c r="A56" s="308" t="s">
        <v>216</v>
      </c>
      <c r="B56" s="309" t="s">
        <v>217</v>
      </c>
      <c r="C56" s="310"/>
      <c r="D56" s="310"/>
      <c r="E56" s="310"/>
      <c r="F56" s="310"/>
      <c r="G56" s="310"/>
      <c r="H56" s="310"/>
      <c r="I56" s="310"/>
      <c r="J56" s="310"/>
      <c r="K56" s="310"/>
      <c r="L56" s="311"/>
      <c r="N56" s="257">
        <v>0</v>
      </c>
      <c r="O56" s="258">
        <f t="shared" si="3"/>
        <v>0</v>
      </c>
    </row>
    <row r="57" spans="1:15" x14ac:dyDescent="0.25">
      <c r="A57" s="312"/>
      <c r="B57" s="313" t="s">
        <v>218</v>
      </c>
      <c r="C57" s="306"/>
      <c r="D57" s="306"/>
      <c r="E57" s="319"/>
      <c r="F57" s="296"/>
      <c r="G57" s="297"/>
      <c r="H57" s="297"/>
      <c r="I57" s="298"/>
      <c r="J57" s="298"/>
      <c r="K57" s="298"/>
      <c r="L57" s="299">
        <v>0</v>
      </c>
      <c r="N57" s="257">
        <v>0</v>
      </c>
      <c r="O57" s="258">
        <f t="shared" si="3"/>
        <v>0</v>
      </c>
    </row>
    <row r="58" spans="1:15" x14ac:dyDescent="0.25">
      <c r="A58" s="312"/>
      <c r="B58" s="313" t="s">
        <v>219</v>
      </c>
      <c r="C58" s="306"/>
      <c r="D58" s="316"/>
      <c r="E58" s="307"/>
      <c r="F58" s="296"/>
      <c r="G58" s="297"/>
      <c r="H58" s="297"/>
      <c r="I58" s="298"/>
      <c r="J58" s="298"/>
      <c r="K58" s="298"/>
      <c r="L58" s="299">
        <v>0</v>
      </c>
      <c r="N58" s="257">
        <v>0</v>
      </c>
      <c r="O58" s="258">
        <f t="shared" si="3"/>
        <v>0</v>
      </c>
    </row>
    <row r="59" spans="1:15" x14ac:dyDescent="0.25">
      <c r="A59" s="312"/>
      <c r="B59" s="313" t="s">
        <v>220</v>
      </c>
      <c r="C59" s="306"/>
      <c r="D59" s="306"/>
      <c r="E59" s="319"/>
      <c r="F59" s="296"/>
      <c r="G59" s="297"/>
      <c r="H59" s="297"/>
      <c r="I59" s="298"/>
      <c r="J59" s="298"/>
      <c r="K59" s="298"/>
      <c r="L59" s="299">
        <v>0</v>
      </c>
      <c r="N59" s="257">
        <v>0</v>
      </c>
      <c r="O59" s="258">
        <f t="shared" si="3"/>
        <v>0</v>
      </c>
    </row>
    <row r="60" spans="1:15" x14ac:dyDescent="0.25">
      <c r="A60" s="312"/>
      <c r="B60" s="320" t="s">
        <v>221</v>
      </c>
      <c r="C60" s="321"/>
      <c r="D60" s="321"/>
      <c r="E60" s="322"/>
      <c r="F60" s="296"/>
      <c r="G60" s="297"/>
      <c r="H60" s="297"/>
      <c r="I60" s="298"/>
      <c r="J60" s="298"/>
      <c r="K60" s="298"/>
      <c r="L60" s="299">
        <v>0</v>
      </c>
      <c r="N60" s="257">
        <v>0</v>
      </c>
      <c r="O60" s="258">
        <f t="shared" si="3"/>
        <v>0</v>
      </c>
    </row>
    <row r="61" spans="1:15" x14ac:dyDescent="0.25">
      <c r="A61" s="312"/>
      <c r="B61" s="313" t="s">
        <v>222</v>
      </c>
      <c r="C61" s="306"/>
      <c r="D61" s="306"/>
      <c r="E61" s="319"/>
      <c r="F61" s="296"/>
      <c r="G61" s="297"/>
      <c r="H61" s="297"/>
      <c r="I61" s="253"/>
      <c r="J61" s="298"/>
      <c r="K61" s="298"/>
      <c r="L61" s="299">
        <v>0</v>
      </c>
      <c r="N61" s="257">
        <v>0</v>
      </c>
      <c r="O61" s="258">
        <f t="shared" si="3"/>
        <v>0</v>
      </c>
    </row>
    <row r="62" spans="1:15" x14ac:dyDescent="0.25">
      <c r="A62" s="315"/>
      <c r="B62" s="313" t="s">
        <v>223</v>
      </c>
      <c r="C62" s="306"/>
      <c r="D62" s="306"/>
      <c r="E62" s="307"/>
      <c r="F62" s="296">
        <v>3.1365179999999997</v>
      </c>
      <c r="G62" s="297">
        <f>F62*101.6%</f>
        <v>3.1867022879999998</v>
      </c>
      <c r="H62" s="297">
        <f>G62*101.8%</f>
        <v>3.244062929184</v>
      </c>
      <c r="I62" s="253">
        <f t="shared" ref="I62" si="7">H62*102%</f>
        <v>3.30894418776768</v>
      </c>
      <c r="J62" s="253">
        <f>I62*101.1%</f>
        <v>3.3453425738331242</v>
      </c>
      <c r="K62" s="254">
        <f>O62*1.014</f>
        <v>3.419314788825722</v>
      </c>
      <c r="L62" s="299">
        <v>0</v>
      </c>
      <c r="M62" s="314">
        <v>3.35</v>
      </c>
      <c r="N62" s="257">
        <v>3.3089473744699678</v>
      </c>
      <c r="O62" s="258">
        <f t="shared" si="3"/>
        <v>3.3721053144237891</v>
      </c>
    </row>
    <row r="63" spans="1:15" x14ac:dyDescent="0.25">
      <c r="A63" s="308" t="s">
        <v>224</v>
      </c>
      <c r="B63" s="309" t="s">
        <v>225</v>
      </c>
      <c r="C63" s="310"/>
      <c r="D63" s="310"/>
      <c r="E63" s="310"/>
      <c r="F63" s="310"/>
      <c r="G63" s="310"/>
      <c r="H63" s="310"/>
      <c r="I63" s="310"/>
      <c r="J63" s="310"/>
      <c r="K63" s="310"/>
      <c r="L63" s="311"/>
      <c r="M63" s="271"/>
      <c r="N63" s="257">
        <v>0</v>
      </c>
      <c r="O63" s="258">
        <f t="shared" si="3"/>
        <v>0</v>
      </c>
    </row>
    <row r="64" spans="1:15" x14ac:dyDescent="0.25">
      <c r="A64" s="312"/>
      <c r="B64" s="292" t="s">
        <v>226</v>
      </c>
      <c r="C64" s="293"/>
      <c r="D64" s="293"/>
      <c r="E64" s="293"/>
      <c r="F64" s="293"/>
      <c r="G64" s="293"/>
      <c r="H64" s="293"/>
      <c r="I64" s="293"/>
      <c r="J64" s="293"/>
      <c r="K64" s="293"/>
      <c r="L64" s="293"/>
      <c r="M64" s="271"/>
      <c r="N64" s="257">
        <v>0</v>
      </c>
      <c r="O64" s="258">
        <f t="shared" si="3"/>
        <v>0</v>
      </c>
    </row>
    <row r="65" spans="1:15" x14ac:dyDescent="0.25">
      <c r="A65" s="312"/>
      <c r="B65" s="305"/>
      <c r="C65" s="306" t="s">
        <v>227</v>
      </c>
      <c r="D65" s="306"/>
      <c r="E65" s="319"/>
      <c r="F65" s="296">
        <v>6.7957889999999992</v>
      </c>
      <c r="G65" s="297">
        <f>F65*101.6%</f>
        <v>6.9045216239999991</v>
      </c>
      <c r="H65" s="297">
        <f>G65*101.8%</f>
        <v>7.0288030132319994</v>
      </c>
      <c r="I65" s="253">
        <f t="shared" ref="I65:I69" si="8">H65*102%</f>
        <v>7.1693790734966392</v>
      </c>
      <c r="J65" s="253">
        <f t="shared" ref="J65:J69" si="9">I65*101.1%</f>
        <v>7.2482422433051017</v>
      </c>
      <c r="K65" s="254">
        <f>O65*1.014</f>
        <v>7.4085153757890643</v>
      </c>
      <c r="L65" s="299">
        <v>0</v>
      </c>
      <c r="M65" s="314">
        <v>7.25</v>
      </c>
      <c r="N65" s="257">
        <v>7.1693859780182629</v>
      </c>
      <c r="O65" s="258">
        <f t="shared" si="3"/>
        <v>7.3062281812515426</v>
      </c>
    </row>
    <row r="66" spans="1:15" x14ac:dyDescent="0.25">
      <c r="A66" s="312"/>
      <c r="B66" s="305"/>
      <c r="C66" s="306" t="s">
        <v>228</v>
      </c>
      <c r="D66" s="306"/>
      <c r="E66" s="307"/>
      <c r="F66" s="296"/>
      <c r="G66" s="297"/>
      <c r="H66" s="297"/>
      <c r="I66" s="253"/>
      <c r="J66" s="253"/>
      <c r="K66" s="254"/>
      <c r="L66" s="299"/>
      <c r="M66" s="323"/>
      <c r="N66" s="257">
        <v>0</v>
      </c>
      <c r="O66" s="258">
        <f t="shared" si="3"/>
        <v>0</v>
      </c>
    </row>
    <row r="67" spans="1:15" x14ac:dyDescent="0.25">
      <c r="A67" s="312"/>
      <c r="B67" s="305"/>
      <c r="C67" s="306" t="s">
        <v>229</v>
      </c>
      <c r="D67" s="306"/>
      <c r="E67" s="307"/>
      <c r="F67" s="296">
        <v>4.5165859199999998</v>
      </c>
      <c r="G67" s="297">
        <f>F67*101.6%</f>
        <v>4.5888512947199995</v>
      </c>
      <c r="H67" s="297">
        <f>G67*101.8%</f>
        <v>4.6714506180249593</v>
      </c>
      <c r="I67" s="253">
        <f t="shared" si="8"/>
        <v>4.7648796303854581</v>
      </c>
      <c r="J67" s="253">
        <f t="shared" si="9"/>
        <v>4.8172933063196979</v>
      </c>
      <c r="K67" s="254">
        <f>O67*1.014</f>
        <v>4.9238132959090395</v>
      </c>
      <c r="L67" s="299">
        <v>0</v>
      </c>
      <c r="M67" s="314">
        <v>4.82</v>
      </c>
      <c r="N67" s="257">
        <v>4.7648842192367535</v>
      </c>
      <c r="O67" s="258">
        <f t="shared" si="3"/>
        <v>4.8558316527702559</v>
      </c>
    </row>
    <row r="68" spans="1:15" x14ac:dyDescent="0.25">
      <c r="A68" s="312"/>
      <c r="B68" s="305"/>
      <c r="C68" s="306" t="s">
        <v>230</v>
      </c>
      <c r="D68" s="306"/>
      <c r="E68" s="319"/>
      <c r="F68" s="296">
        <v>8.3640479999999989E-2</v>
      </c>
      <c r="G68" s="297">
        <f>F68*101.6%</f>
        <v>8.4978727679999991E-2</v>
      </c>
      <c r="H68" s="297">
        <f>G68*101.8%</f>
        <v>8.6508344778239987E-2</v>
      </c>
      <c r="I68" s="253">
        <f t="shared" si="8"/>
        <v>8.8238511673804795E-2</v>
      </c>
      <c r="J68" s="253">
        <f t="shared" si="9"/>
        <v>8.9209135302216636E-2</v>
      </c>
      <c r="K68" s="254">
        <f>O68*1.014</f>
        <v>9.1181727702019252E-2</v>
      </c>
      <c r="L68" s="299">
        <v>0</v>
      </c>
      <c r="M68" s="314">
        <v>0.09</v>
      </c>
      <c r="N68" s="257">
        <v>8.8238596652532475E-2</v>
      </c>
      <c r="O68" s="258">
        <f t="shared" si="3"/>
        <v>8.9922808384634373E-2</v>
      </c>
    </row>
    <row r="69" spans="1:15" x14ac:dyDescent="0.25">
      <c r="A69" s="312"/>
      <c r="B69" s="305"/>
      <c r="C69" s="306" t="s">
        <v>231</v>
      </c>
      <c r="D69" s="306"/>
      <c r="E69" s="319"/>
      <c r="F69" s="296">
        <v>3.6174507599999997</v>
      </c>
      <c r="G69" s="297">
        <f>F69*101.6%</f>
        <v>3.6753299721599997</v>
      </c>
      <c r="H69" s="297">
        <f>G69*101.8%</f>
        <v>3.7414859116588799</v>
      </c>
      <c r="I69" s="253">
        <f t="shared" si="8"/>
        <v>3.8163156298920575</v>
      </c>
      <c r="J69" s="253">
        <f t="shared" si="9"/>
        <v>3.85829510182087</v>
      </c>
      <c r="K69" s="254">
        <f>O69*1.014</f>
        <v>3.9436097231123335</v>
      </c>
      <c r="L69" s="299">
        <v>0</v>
      </c>
      <c r="M69" s="314">
        <v>3.86</v>
      </c>
      <c r="N69" s="257">
        <v>3.8163193052220294</v>
      </c>
      <c r="O69" s="258">
        <f t="shared" si="3"/>
        <v>3.8891614626354372</v>
      </c>
    </row>
    <row r="70" spans="1:15" x14ac:dyDescent="0.25">
      <c r="A70" s="312"/>
      <c r="B70" s="305"/>
      <c r="C70" s="321" t="s">
        <v>232</v>
      </c>
      <c r="D70" s="321"/>
      <c r="E70" s="322"/>
      <c r="F70" s="324" t="s">
        <v>233</v>
      </c>
      <c r="G70" s="298" t="s">
        <v>233</v>
      </c>
      <c r="H70" s="298" t="s">
        <v>233</v>
      </c>
      <c r="I70" s="298" t="s">
        <v>233</v>
      </c>
      <c r="J70" s="298" t="s">
        <v>233</v>
      </c>
      <c r="K70" s="298" t="s">
        <v>233</v>
      </c>
      <c r="L70" s="299">
        <v>0</v>
      </c>
      <c r="N70" s="257" t="s">
        <v>233</v>
      </c>
      <c r="O70" s="258" t="e">
        <f t="shared" si="3"/>
        <v>#VALUE!</v>
      </c>
    </row>
    <row r="71" spans="1:15" x14ac:dyDescent="0.25">
      <c r="A71" s="312"/>
      <c r="B71" s="292" t="s">
        <v>234</v>
      </c>
      <c r="C71" s="293"/>
      <c r="D71" s="293"/>
      <c r="E71" s="293"/>
      <c r="F71" s="293"/>
      <c r="G71" s="293"/>
      <c r="H71" s="293"/>
      <c r="I71" s="293"/>
      <c r="J71" s="293"/>
      <c r="K71" s="293"/>
      <c r="L71" s="294"/>
      <c r="N71" s="257">
        <v>0</v>
      </c>
      <c r="O71" s="258">
        <f t="shared" si="3"/>
        <v>0</v>
      </c>
    </row>
    <row r="72" spans="1:15" x14ac:dyDescent="0.25">
      <c r="A72" s="312"/>
      <c r="B72" s="305"/>
      <c r="C72" s="306" t="s">
        <v>227</v>
      </c>
      <c r="D72" s="306"/>
      <c r="E72" s="319"/>
      <c r="F72" s="324"/>
      <c r="G72" s="298"/>
      <c r="H72" s="297"/>
      <c r="I72" s="298"/>
      <c r="J72" s="298"/>
      <c r="K72" s="298"/>
      <c r="L72" s="299">
        <v>0</v>
      </c>
      <c r="N72" s="257">
        <v>0</v>
      </c>
      <c r="O72" s="258">
        <f t="shared" si="3"/>
        <v>0</v>
      </c>
    </row>
    <row r="73" spans="1:15" x14ac:dyDescent="0.25">
      <c r="A73" s="312"/>
      <c r="B73" s="305"/>
      <c r="C73" s="306" t="s">
        <v>235</v>
      </c>
      <c r="D73" s="306"/>
      <c r="E73" s="307"/>
      <c r="F73" s="324"/>
      <c r="G73" s="298"/>
      <c r="H73" s="297"/>
      <c r="I73" s="298"/>
      <c r="J73" s="298"/>
      <c r="K73" s="298"/>
      <c r="L73" s="299"/>
      <c r="N73" s="257">
        <v>0</v>
      </c>
      <c r="O73" s="258">
        <f t="shared" si="3"/>
        <v>0</v>
      </c>
    </row>
    <row r="74" spans="1:15" x14ac:dyDescent="0.25">
      <c r="A74" s="312"/>
      <c r="B74" s="305"/>
      <c r="C74" s="306" t="s">
        <v>236</v>
      </c>
      <c r="D74" s="306"/>
      <c r="E74" s="319"/>
      <c r="F74" s="324"/>
      <c r="G74" s="298"/>
      <c r="H74" s="297"/>
      <c r="I74" s="298"/>
      <c r="J74" s="298"/>
      <c r="K74" s="298"/>
      <c r="L74" s="299">
        <v>0</v>
      </c>
      <c r="N74" s="257">
        <v>0</v>
      </c>
      <c r="O74" s="258">
        <f t="shared" si="3"/>
        <v>0</v>
      </c>
    </row>
    <row r="75" spans="1:15" x14ac:dyDescent="0.25">
      <c r="A75" s="312"/>
      <c r="B75" s="305"/>
      <c r="C75" s="306" t="s">
        <v>230</v>
      </c>
      <c r="D75" s="306"/>
      <c r="E75" s="319"/>
      <c r="F75" s="324"/>
      <c r="G75" s="298"/>
      <c r="H75" s="297"/>
      <c r="I75" s="298"/>
      <c r="J75" s="298"/>
      <c r="K75" s="298"/>
      <c r="L75" s="299">
        <v>0</v>
      </c>
      <c r="N75" s="257">
        <v>0</v>
      </c>
      <c r="O75" s="258">
        <f t="shared" si="3"/>
        <v>0</v>
      </c>
    </row>
    <row r="76" spans="1:15" x14ac:dyDescent="0.25">
      <c r="A76" s="312"/>
      <c r="B76" s="305"/>
      <c r="C76" s="306" t="s">
        <v>231</v>
      </c>
      <c r="D76" s="306"/>
      <c r="E76" s="319"/>
      <c r="F76" s="324"/>
      <c r="G76" s="298"/>
      <c r="H76" s="297"/>
      <c r="I76" s="298"/>
      <c r="J76" s="298"/>
      <c r="K76" s="298"/>
      <c r="L76" s="299">
        <v>0</v>
      </c>
      <c r="N76" s="257">
        <v>0</v>
      </c>
      <c r="O76" s="258">
        <f t="shared" si="3"/>
        <v>0</v>
      </c>
    </row>
    <row r="77" spans="1:15" x14ac:dyDescent="0.25">
      <c r="A77" s="312"/>
      <c r="B77" s="305"/>
      <c r="C77" s="306" t="s">
        <v>232</v>
      </c>
      <c r="D77" s="306"/>
      <c r="E77" s="319"/>
      <c r="F77" s="324" t="s">
        <v>233</v>
      </c>
      <c r="G77" s="298" t="s">
        <v>233</v>
      </c>
      <c r="H77" s="298" t="s">
        <v>233</v>
      </c>
      <c r="I77" s="298" t="s">
        <v>233</v>
      </c>
      <c r="J77" s="298" t="s">
        <v>233</v>
      </c>
      <c r="K77" s="298" t="s">
        <v>233</v>
      </c>
      <c r="L77" s="299">
        <v>0</v>
      </c>
      <c r="N77" s="257" t="s">
        <v>233</v>
      </c>
      <c r="O77" s="258" t="e">
        <f t="shared" si="3"/>
        <v>#VALUE!</v>
      </c>
    </row>
    <row r="78" spans="1:15" x14ac:dyDescent="0.25">
      <c r="A78" s="312"/>
      <c r="B78" s="292" t="s">
        <v>237</v>
      </c>
      <c r="C78" s="293"/>
      <c r="D78" s="293"/>
      <c r="E78" s="293"/>
      <c r="F78" s="293"/>
      <c r="G78" s="293"/>
      <c r="H78" s="293"/>
      <c r="I78" s="293"/>
      <c r="J78" s="293"/>
      <c r="K78" s="293"/>
      <c r="L78" s="294"/>
      <c r="N78" s="257">
        <v>0</v>
      </c>
      <c r="O78" s="258">
        <f t="shared" si="3"/>
        <v>0</v>
      </c>
    </row>
    <row r="79" spans="1:15" ht="52.8" x14ac:dyDescent="0.25">
      <c r="A79" s="312"/>
      <c r="B79" s="305"/>
      <c r="C79" s="325" t="s">
        <v>227</v>
      </c>
      <c r="D79" s="325"/>
      <c r="E79" s="326"/>
      <c r="F79" s="324" t="s">
        <v>238</v>
      </c>
      <c r="G79" s="298" t="s">
        <v>239</v>
      </c>
      <c r="H79" s="297" t="s">
        <v>240</v>
      </c>
      <c r="I79" s="298" t="s">
        <v>241</v>
      </c>
      <c r="J79" s="298" t="s">
        <v>242</v>
      </c>
      <c r="K79" s="298" t="s">
        <v>243</v>
      </c>
      <c r="L79" s="299">
        <v>0</v>
      </c>
      <c r="M79" s="218">
        <v>5.55</v>
      </c>
      <c r="N79" s="257" t="s">
        <v>244</v>
      </c>
      <c r="O79" s="258">
        <f>5.5478*100.8%</f>
        <v>5.5921823999999996</v>
      </c>
    </row>
    <row r="80" spans="1:15" ht="52.8" x14ac:dyDescent="0.25">
      <c r="A80" s="312"/>
      <c r="B80" s="305"/>
      <c r="C80" s="327" t="s">
        <v>245</v>
      </c>
      <c r="D80" s="327"/>
      <c r="E80" s="328"/>
      <c r="F80" s="324" t="s">
        <v>246</v>
      </c>
      <c r="G80" s="298" t="s">
        <v>246</v>
      </c>
      <c r="H80" s="297" t="s">
        <v>247</v>
      </c>
      <c r="I80" s="298" t="s">
        <v>248</v>
      </c>
      <c r="J80" s="298" t="s">
        <v>249</v>
      </c>
      <c r="K80" s="298" t="s">
        <v>250</v>
      </c>
      <c r="L80" s="299">
        <v>0</v>
      </c>
      <c r="M80" s="218">
        <v>0.95</v>
      </c>
      <c r="N80" s="257" t="s">
        <v>251</v>
      </c>
      <c r="O80" s="258">
        <f>0.9438*100.8%</f>
        <v>0.95135039999999993</v>
      </c>
    </row>
    <row r="81" spans="1:15" ht="39.6" x14ac:dyDescent="0.25">
      <c r="A81" s="312"/>
      <c r="B81" s="305"/>
      <c r="C81" s="325" t="s">
        <v>231</v>
      </c>
      <c r="D81" s="325"/>
      <c r="E81" s="326"/>
      <c r="F81" s="324" t="s">
        <v>252</v>
      </c>
      <c r="G81" s="298" t="s">
        <v>252</v>
      </c>
      <c r="H81" s="298" t="s">
        <v>252</v>
      </c>
      <c r="I81" s="298" t="s">
        <v>252</v>
      </c>
      <c r="J81" s="298" t="s">
        <v>252</v>
      </c>
      <c r="K81" s="298" t="s">
        <v>252</v>
      </c>
      <c r="L81" s="299">
        <v>0</v>
      </c>
      <c r="N81" s="257" t="s">
        <v>252</v>
      </c>
      <c r="O81" s="258"/>
    </row>
    <row r="82" spans="1:15" x14ac:dyDescent="0.25">
      <c r="A82" s="312"/>
      <c r="B82" s="305"/>
      <c r="C82" s="321" t="s">
        <v>232</v>
      </c>
      <c r="D82" s="321"/>
      <c r="E82" s="322"/>
      <c r="F82" s="324" t="s">
        <v>233</v>
      </c>
      <c r="G82" s="298"/>
      <c r="H82" s="297"/>
      <c r="I82" s="297"/>
      <c r="J82" s="298"/>
      <c r="K82" s="298"/>
      <c r="L82" s="299">
        <v>0</v>
      </c>
      <c r="N82" s="257">
        <v>0</v>
      </c>
      <c r="O82" s="258"/>
    </row>
    <row r="83" spans="1:15" x14ac:dyDescent="0.25">
      <c r="A83" s="312"/>
      <c r="B83" s="292" t="s">
        <v>253</v>
      </c>
      <c r="C83" s="293"/>
      <c r="D83" s="293"/>
      <c r="E83" s="293"/>
      <c r="F83" s="293"/>
      <c r="G83" s="293"/>
      <c r="H83" s="293"/>
      <c r="I83" s="293"/>
      <c r="J83" s="293"/>
      <c r="K83" s="293"/>
      <c r="L83" s="294"/>
      <c r="N83" s="257">
        <v>0</v>
      </c>
      <c r="O83" s="258"/>
    </row>
    <row r="84" spans="1:15" ht="79.2" x14ac:dyDescent="0.25">
      <c r="A84" s="312"/>
      <c r="B84" s="305"/>
      <c r="C84" s="325" t="s">
        <v>227</v>
      </c>
      <c r="D84" s="325"/>
      <c r="E84" s="326"/>
      <c r="F84" s="324" t="s">
        <v>254</v>
      </c>
      <c r="G84" s="298" t="s">
        <v>254</v>
      </c>
      <c r="H84" s="298" t="s">
        <v>254</v>
      </c>
      <c r="I84" s="298" t="s">
        <v>254</v>
      </c>
      <c r="J84" s="298" t="s">
        <v>254</v>
      </c>
      <c r="K84" s="298" t="s">
        <v>254</v>
      </c>
      <c r="L84" s="299">
        <v>0</v>
      </c>
      <c r="N84" s="257" t="s">
        <v>254</v>
      </c>
      <c r="O84" s="258"/>
    </row>
    <row r="85" spans="1:15" ht="79.2" x14ac:dyDescent="0.25">
      <c r="A85" s="312"/>
      <c r="B85" s="305"/>
      <c r="C85" s="327" t="s">
        <v>245</v>
      </c>
      <c r="D85" s="329"/>
      <c r="E85" s="330"/>
      <c r="F85" s="324" t="s">
        <v>254</v>
      </c>
      <c r="G85" s="298" t="s">
        <v>254</v>
      </c>
      <c r="H85" s="298" t="s">
        <v>254</v>
      </c>
      <c r="I85" s="298" t="s">
        <v>254</v>
      </c>
      <c r="J85" s="298" t="s">
        <v>254</v>
      </c>
      <c r="K85" s="298" t="s">
        <v>254</v>
      </c>
      <c r="L85" s="299">
        <v>0</v>
      </c>
      <c r="N85" s="257" t="s">
        <v>254</v>
      </c>
      <c r="O85" s="258"/>
    </row>
    <row r="86" spans="1:15" ht="79.2" x14ac:dyDescent="0.25">
      <c r="A86" s="312"/>
      <c r="B86" s="305"/>
      <c r="C86" s="325" t="s">
        <v>231</v>
      </c>
      <c r="D86" s="325"/>
      <c r="E86" s="326"/>
      <c r="F86" s="324" t="s">
        <v>254</v>
      </c>
      <c r="G86" s="298" t="s">
        <v>254</v>
      </c>
      <c r="H86" s="298" t="s">
        <v>254</v>
      </c>
      <c r="I86" s="298" t="s">
        <v>233</v>
      </c>
      <c r="J86" s="298" t="s">
        <v>254</v>
      </c>
      <c r="K86" s="298" t="s">
        <v>254</v>
      </c>
      <c r="L86" s="299">
        <v>0</v>
      </c>
      <c r="N86" s="257" t="s">
        <v>254</v>
      </c>
      <c r="O86" s="258"/>
    </row>
    <row r="87" spans="1:15" x14ac:dyDescent="0.25">
      <c r="A87" s="315"/>
      <c r="B87" s="305"/>
      <c r="C87" s="306" t="s">
        <v>232</v>
      </c>
      <c r="D87" s="306"/>
      <c r="E87" s="319"/>
      <c r="F87" s="324" t="s">
        <v>233</v>
      </c>
      <c r="G87" s="298" t="s">
        <v>233</v>
      </c>
      <c r="H87" s="298" t="s">
        <v>233</v>
      </c>
      <c r="I87" s="298"/>
      <c r="J87" s="298" t="s">
        <v>233</v>
      </c>
      <c r="K87" s="298" t="s">
        <v>233</v>
      </c>
      <c r="L87" s="299">
        <v>0</v>
      </c>
      <c r="N87" s="257" t="s">
        <v>233</v>
      </c>
      <c r="O87" s="258"/>
    </row>
    <row r="88" spans="1:15" x14ac:dyDescent="0.25">
      <c r="A88" s="308" t="s">
        <v>255</v>
      </c>
      <c r="B88" s="331" t="s">
        <v>256</v>
      </c>
      <c r="C88" s="332"/>
      <c r="D88" s="332"/>
      <c r="E88" s="332"/>
      <c r="F88" s="332"/>
      <c r="G88" s="332"/>
      <c r="H88" s="332"/>
      <c r="I88" s="332"/>
      <c r="J88" s="332"/>
      <c r="K88" s="332"/>
      <c r="L88" s="333"/>
      <c r="M88" s="218">
        <v>0</v>
      </c>
      <c r="N88" s="257">
        <v>0</v>
      </c>
      <c r="O88" s="258"/>
    </row>
    <row r="89" spans="1:15" ht="52.8" x14ac:dyDescent="0.25">
      <c r="A89" s="312"/>
      <c r="B89" s="320" t="s">
        <v>257</v>
      </c>
      <c r="C89" s="321"/>
      <c r="D89" s="321"/>
      <c r="E89" s="334"/>
      <c r="F89" s="324" t="s">
        <v>258</v>
      </c>
      <c r="G89" s="298" t="s">
        <v>259</v>
      </c>
      <c r="H89" s="297" t="s">
        <v>260</v>
      </c>
      <c r="I89" s="298" t="s">
        <v>261</v>
      </c>
      <c r="J89" s="298" t="s">
        <v>262</v>
      </c>
      <c r="K89" s="298" t="s">
        <v>263</v>
      </c>
      <c r="L89" s="299">
        <v>0</v>
      </c>
      <c r="M89" s="335">
        <v>24.08</v>
      </c>
      <c r="N89" s="257" t="s">
        <v>264</v>
      </c>
      <c r="O89" s="258">
        <f>24.083*100.8%</f>
        <v>24.275663999999999</v>
      </c>
    </row>
    <row r="90" spans="1:15" ht="52.8" x14ac:dyDescent="0.25">
      <c r="A90" s="312"/>
      <c r="B90" s="336" t="s">
        <v>265</v>
      </c>
      <c r="C90" s="325"/>
      <c r="D90" s="325"/>
      <c r="E90" s="326"/>
      <c r="F90" s="324" t="s">
        <v>258</v>
      </c>
      <c r="G90" s="298" t="s">
        <v>259</v>
      </c>
      <c r="H90" s="297" t="s">
        <v>260</v>
      </c>
      <c r="I90" s="298"/>
      <c r="J90" s="298" t="s">
        <v>262</v>
      </c>
      <c r="K90" s="298" t="s">
        <v>263</v>
      </c>
      <c r="L90" s="299">
        <v>0</v>
      </c>
      <c r="M90" s="335">
        <v>24.08</v>
      </c>
      <c r="N90" s="257" t="s">
        <v>264</v>
      </c>
      <c r="O90" s="258"/>
    </row>
    <row r="91" spans="1:15" ht="26.4" x14ac:dyDescent="0.25">
      <c r="A91" s="312"/>
      <c r="B91" s="313" t="s">
        <v>266</v>
      </c>
      <c r="C91" s="306"/>
      <c r="D91" s="306"/>
      <c r="E91" s="307"/>
      <c r="F91" s="324"/>
      <c r="G91" s="298"/>
      <c r="H91" s="297"/>
      <c r="I91" s="298" t="s">
        <v>261</v>
      </c>
      <c r="J91" s="298"/>
      <c r="K91" s="298"/>
      <c r="L91" s="299">
        <v>0</v>
      </c>
      <c r="M91" s="335">
        <v>24.08</v>
      </c>
      <c r="N91" s="257">
        <v>0</v>
      </c>
      <c r="O91" s="258"/>
    </row>
    <row r="92" spans="1:15" ht="52.8" x14ac:dyDescent="0.25">
      <c r="A92" s="312"/>
      <c r="B92" s="336" t="s">
        <v>267</v>
      </c>
      <c r="C92" s="325"/>
      <c r="D92" s="325"/>
      <c r="E92" s="307"/>
      <c r="F92" s="324" t="s">
        <v>258</v>
      </c>
      <c r="G92" s="298" t="s">
        <v>259</v>
      </c>
      <c r="H92" s="297" t="s">
        <v>260</v>
      </c>
      <c r="I92" s="298" t="s">
        <v>261</v>
      </c>
      <c r="J92" s="298" t="s">
        <v>262</v>
      </c>
      <c r="K92" s="298" t="s">
        <v>263</v>
      </c>
      <c r="L92" s="299">
        <v>0</v>
      </c>
      <c r="M92" s="335">
        <v>24.08</v>
      </c>
      <c r="N92" s="257" t="s">
        <v>264</v>
      </c>
      <c r="O92" s="258"/>
    </row>
    <row r="93" spans="1:15" ht="52.8" x14ac:dyDescent="0.25">
      <c r="A93" s="312"/>
      <c r="B93" s="320" t="s">
        <v>268</v>
      </c>
      <c r="C93" s="337"/>
      <c r="D93" s="337"/>
      <c r="E93" s="338"/>
      <c r="F93" s="324" t="s">
        <v>258</v>
      </c>
      <c r="G93" s="298" t="s">
        <v>259</v>
      </c>
      <c r="H93" s="297" t="s">
        <v>260</v>
      </c>
      <c r="I93" s="339"/>
      <c r="J93" s="298" t="s">
        <v>262</v>
      </c>
      <c r="K93" s="298" t="s">
        <v>263</v>
      </c>
      <c r="L93" s="299">
        <v>0</v>
      </c>
      <c r="M93" s="335">
        <v>24.08</v>
      </c>
      <c r="N93" s="257" t="s">
        <v>264</v>
      </c>
      <c r="O93" s="258"/>
    </row>
    <row r="94" spans="1:15" x14ac:dyDescent="0.25">
      <c r="A94" s="312"/>
      <c r="B94" s="313" t="s">
        <v>269</v>
      </c>
      <c r="C94" s="306"/>
      <c r="D94" s="306"/>
      <c r="E94" s="285"/>
      <c r="F94" s="340"/>
      <c r="G94" s="339"/>
      <c r="H94" s="341"/>
      <c r="I94" s="342"/>
      <c r="J94" s="339"/>
      <c r="K94" s="339"/>
      <c r="L94" s="299">
        <v>0</v>
      </c>
      <c r="N94" s="257">
        <v>0</v>
      </c>
      <c r="O94" s="258"/>
    </row>
    <row r="95" spans="1:15" x14ac:dyDescent="0.25">
      <c r="A95" s="315"/>
      <c r="B95" s="343" t="s">
        <v>270</v>
      </c>
      <c r="C95" s="301"/>
      <c r="D95" s="275"/>
      <c r="E95" s="284"/>
      <c r="F95" s="277"/>
      <c r="G95" s="342"/>
      <c r="H95" s="344"/>
      <c r="I95" s="344"/>
      <c r="J95" s="342"/>
      <c r="K95" s="342"/>
      <c r="L95" s="345">
        <v>0</v>
      </c>
      <c r="N95" s="257">
        <v>0</v>
      </c>
      <c r="O95" s="258"/>
    </row>
    <row r="96" spans="1:15" x14ac:dyDescent="0.25">
      <c r="A96" s="308" t="s">
        <v>271</v>
      </c>
      <c r="B96" s="331" t="s">
        <v>272</v>
      </c>
      <c r="C96" s="332"/>
      <c r="D96" s="332"/>
      <c r="E96" s="332"/>
      <c r="F96" s="332"/>
      <c r="G96" s="332"/>
      <c r="H96" s="332"/>
      <c r="I96" s="332"/>
      <c r="J96" s="332"/>
      <c r="K96" s="332"/>
      <c r="L96" s="333"/>
      <c r="N96" s="257">
        <v>0</v>
      </c>
      <c r="O96" s="258"/>
    </row>
    <row r="97" spans="1:15" x14ac:dyDescent="0.25">
      <c r="A97" s="312"/>
      <c r="B97" s="292" t="s">
        <v>273</v>
      </c>
      <c r="C97" s="293"/>
      <c r="D97" s="293"/>
      <c r="E97" s="293"/>
      <c r="F97" s="293"/>
      <c r="G97" s="293"/>
      <c r="H97" s="293"/>
      <c r="I97" s="293"/>
      <c r="J97" s="293"/>
      <c r="K97" s="293"/>
      <c r="L97" s="294"/>
      <c r="N97" s="257">
        <v>0</v>
      </c>
      <c r="O97" s="258"/>
    </row>
    <row r="98" spans="1:15" x14ac:dyDescent="0.25">
      <c r="A98" s="312"/>
      <c r="B98" s="305"/>
      <c r="C98" s="306" t="s">
        <v>274</v>
      </c>
      <c r="D98" s="306"/>
      <c r="E98" s="307"/>
      <c r="F98" s="324"/>
      <c r="G98" s="298"/>
      <c r="H98" s="297"/>
      <c r="I98" s="298"/>
      <c r="J98" s="298"/>
      <c r="K98" s="298"/>
      <c r="L98" s="299">
        <v>0</v>
      </c>
      <c r="N98" s="257">
        <v>0</v>
      </c>
      <c r="O98" s="258"/>
    </row>
    <row r="99" spans="1:15" x14ac:dyDescent="0.25">
      <c r="A99" s="312"/>
      <c r="B99" s="305"/>
      <c r="C99" s="306" t="s">
        <v>275</v>
      </c>
      <c r="D99" s="306"/>
      <c r="E99" s="307"/>
      <c r="F99" s="324"/>
      <c r="G99" s="298"/>
      <c r="H99" s="297"/>
      <c r="I99" s="298"/>
      <c r="J99" s="298"/>
      <c r="K99" s="298"/>
      <c r="L99" s="299">
        <v>0</v>
      </c>
      <c r="N99" s="257">
        <v>0</v>
      </c>
      <c r="O99" s="258"/>
    </row>
    <row r="100" spans="1:15" x14ac:dyDescent="0.25">
      <c r="A100" s="312"/>
      <c r="B100" s="305"/>
      <c r="C100" s="316" t="s">
        <v>276</v>
      </c>
      <c r="D100" s="316"/>
      <c r="E100" s="307"/>
      <c r="F100" s="324"/>
      <c r="G100" s="298"/>
      <c r="H100" s="297"/>
      <c r="I100" s="298"/>
      <c r="J100" s="298"/>
      <c r="K100" s="298"/>
      <c r="L100" s="299">
        <v>0</v>
      </c>
      <c r="N100" s="257">
        <v>0</v>
      </c>
      <c r="O100" s="258"/>
    </row>
    <row r="101" spans="1:15" x14ac:dyDescent="0.25">
      <c r="A101" s="312"/>
      <c r="B101" s="305"/>
      <c r="C101" s="306" t="s">
        <v>277</v>
      </c>
      <c r="D101" s="306"/>
      <c r="E101" s="307"/>
      <c r="F101" s="324"/>
      <c r="G101" s="298"/>
      <c r="H101" s="297"/>
      <c r="I101" s="297"/>
      <c r="J101" s="298"/>
      <c r="K101" s="298"/>
      <c r="L101" s="299">
        <v>0</v>
      </c>
      <c r="N101" s="257">
        <v>0</v>
      </c>
      <c r="O101" s="258"/>
    </row>
    <row r="102" spans="1:15" x14ac:dyDescent="0.25">
      <c r="A102" s="312"/>
      <c r="B102" s="292" t="s">
        <v>278</v>
      </c>
      <c r="C102" s="293"/>
      <c r="D102" s="293"/>
      <c r="E102" s="293"/>
      <c r="F102" s="293"/>
      <c r="G102" s="293"/>
      <c r="H102" s="293"/>
      <c r="I102" s="293"/>
      <c r="J102" s="293"/>
      <c r="K102" s="293"/>
      <c r="L102" s="294"/>
      <c r="N102" s="257">
        <v>0</v>
      </c>
      <c r="O102" s="258"/>
    </row>
    <row r="103" spans="1:15" x14ac:dyDescent="0.25">
      <c r="A103" s="312"/>
      <c r="B103" s="305"/>
      <c r="C103" s="316" t="s">
        <v>279</v>
      </c>
      <c r="D103" s="316"/>
      <c r="E103" s="307"/>
      <c r="F103" s="324"/>
      <c r="G103" s="298"/>
      <c r="H103" s="297"/>
      <c r="I103" s="298"/>
      <c r="J103" s="298"/>
      <c r="K103" s="298"/>
      <c r="L103" s="299">
        <v>0</v>
      </c>
      <c r="N103" s="257">
        <v>0</v>
      </c>
      <c r="O103" s="258"/>
    </row>
    <row r="104" spans="1:15" x14ac:dyDescent="0.25">
      <c r="A104" s="312"/>
      <c r="B104" s="305"/>
      <c r="C104" s="316" t="s">
        <v>280</v>
      </c>
      <c r="D104" s="316"/>
      <c r="E104" s="307"/>
      <c r="F104" s="324"/>
      <c r="G104" s="298"/>
      <c r="H104" s="297"/>
      <c r="I104" s="298"/>
      <c r="J104" s="298"/>
      <c r="K104" s="298"/>
      <c r="L104" s="299">
        <v>0</v>
      </c>
      <c r="N104" s="257">
        <v>0</v>
      </c>
      <c r="O104" s="258"/>
    </row>
    <row r="105" spans="1:15" x14ac:dyDescent="0.25">
      <c r="A105" s="312"/>
      <c r="B105" s="305"/>
      <c r="C105" s="306" t="s">
        <v>281</v>
      </c>
      <c r="D105" s="306"/>
      <c r="E105" s="319"/>
      <c r="F105" s="324"/>
      <c r="G105" s="298"/>
      <c r="H105" s="297"/>
      <c r="I105" s="297"/>
      <c r="J105" s="298"/>
      <c r="K105" s="298"/>
      <c r="L105" s="299">
        <v>0</v>
      </c>
      <c r="N105" s="257">
        <v>0</v>
      </c>
      <c r="O105" s="258"/>
    </row>
    <row r="106" spans="1:15" x14ac:dyDescent="0.25">
      <c r="A106" s="312"/>
      <c r="B106" s="292" t="s">
        <v>282</v>
      </c>
      <c r="C106" s="293"/>
      <c r="D106" s="293"/>
      <c r="E106" s="293"/>
      <c r="F106" s="293"/>
      <c r="G106" s="293"/>
      <c r="H106" s="293"/>
      <c r="I106" s="293"/>
      <c r="J106" s="293"/>
      <c r="K106" s="293"/>
      <c r="L106" s="294"/>
      <c r="N106" s="257">
        <v>0</v>
      </c>
      <c r="O106" s="258"/>
    </row>
    <row r="107" spans="1:15" x14ac:dyDescent="0.25">
      <c r="A107" s="312"/>
      <c r="B107" s="305"/>
      <c r="C107" s="306" t="s">
        <v>283</v>
      </c>
      <c r="D107" s="306"/>
      <c r="E107" s="307"/>
      <c r="F107" s="324"/>
      <c r="G107" s="298"/>
      <c r="H107" s="297"/>
      <c r="I107" s="298"/>
      <c r="J107" s="298"/>
      <c r="K107" s="298"/>
      <c r="L107" s="299">
        <v>0</v>
      </c>
      <c r="N107" s="257">
        <v>0</v>
      </c>
      <c r="O107" s="258"/>
    </row>
    <row r="108" spans="1:15" x14ac:dyDescent="0.25">
      <c r="A108" s="312"/>
      <c r="B108" s="305"/>
      <c r="C108" s="316" t="s">
        <v>276</v>
      </c>
      <c r="D108" s="316"/>
      <c r="E108" s="307"/>
      <c r="F108" s="324"/>
      <c r="G108" s="298"/>
      <c r="H108" s="297"/>
      <c r="I108" s="298"/>
      <c r="J108" s="298"/>
      <c r="K108" s="298"/>
      <c r="L108" s="299">
        <v>0</v>
      </c>
      <c r="N108" s="257">
        <v>0</v>
      </c>
      <c r="O108" s="258"/>
    </row>
    <row r="109" spans="1:15" x14ac:dyDescent="0.25">
      <c r="A109" s="312"/>
      <c r="B109" s="313" t="s">
        <v>284</v>
      </c>
      <c r="C109" s="306"/>
      <c r="D109" s="316"/>
      <c r="E109" s="307"/>
      <c r="F109" s="324"/>
      <c r="G109" s="298"/>
      <c r="H109" s="297"/>
      <c r="I109" s="298"/>
      <c r="J109" s="298"/>
      <c r="K109" s="298"/>
      <c r="L109" s="299">
        <v>0</v>
      </c>
      <c r="N109" s="257">
        <v>0</v>
      </c>
      <c r="O109" s="258"/>
    </row>
    <row r="110" spans="1:15" x14ac:dyDescent="0.25">
      <c r="A110" s="312"/>
      <c r="B110" s="305" t="s">
        <v>285</v>
      </c>
      <c r="C110" s="316"/>
      <c r="D110" s="316"/>
      <c r="E110" s="307"/>
      <c r="F110" s="324"/>
      <c r="G110" s="298"/>
      <c r="H110" s="297"/>
      <c r="I110" s="339"/>
      <c r="J110" s="298"/>
      <c r="K110" s="298"/>
      <c r="L110" s="299">
        <v>0</v>
      </c>
      <c r="N110" s="257">
        <v>0</v>
      </c>
      <c r="O110" s="258"/>
    </row>
    <row r="111" spans="1:15" x14ac:dyDescent="0.25">
      <c r="A111" s="312"/>
      <c r="B111" s="346" t="s">
        <v>286</v>
      </c>
      <c r="C111" s="347"/>
      <c r="D111" s="347"/>
      <c r="E111" s="285"/>
      <c r="F111" s="348"/>
      <c r="G111" s="339"/>
      <c r="H111" s="341"/>
      <c r="I111" s="298"/>
      <c r="J111" s="339"/>
      <c r="K111" s="339"/>
      <c r="L111" s="345">
        <v>0</v>
      </c>
      <c r="N111" s="257">
        <v>0</v>
      </c>
      <c r="O111" s="258"/>
    </row>
    <row r="112" spans="1:15" x14ac:dyDescent="0.25">
      <c r="A112" s="315"/>
      <c r="B112" s="346" t="s">
        <v>287</v>
      </c>
      <c r="C112" s="347"/>
      <c r="D112" s="347"/>
      <c r="E112" s="307"/>
      <c r="F112" s="277"/>
      <c r="G112" s="298"/>
      <c r="H112" s="297"/>
      <c r="I112" s="297"/>
      <c r="J112" s="298"/>
      <c r="K112" s="298"/>
      <c r="L112" s="299">
        <v>0</v>
      </c>
      <c r="N112" s="257">
        <v>0</v>
      </c>
      <c r="O112" s="258"/>
    </row>
    <row r="113" spans="1:15" x14ac:dyDescent="0.25">
      <c r="A113" s="349" t="s">
        <v>288</v>
      </c>
      <c r="B113" s="350" t="s">
        <v>289</v>
      </c>
      <c r="C113" s="351"/>
      <c r="D113" s="351"/>
      <c r="E113" s="351"/>
      <c r="F113" s="351"/>
      <c r="G113" s="351"/>
      <c r="H113" s="351"/>
      <c r="I113" s="351"/>
      <c r="J113" s="351"/>
      <c r="K113" s="351"/>
      <c r="L113" s="352"/>
      <c r="N113" s="257">
        <v>0</v>
      </c>
      <c r="O113" s="258"/>
    </row>
    <row r="114" spans="1:15" x14ac:dyDescent="0.25">
      <c r="A114" s="353"/>
      <c r="B114" s="313" t="s">
        <v>290</v>
      </c>
      <c r="C114" s="306"/>
      <c r="D114" s="306"/>
      <c r="E114" s="319"/>
      <c r="F114" s="277"/>
      <c r="G114" s="298"/>
      <c r="H114" s="297"/>
      <c r="I114" s="354"/>
      <c r="J114" s="298"/>
      <c r="K114" s="298"/>
      <c r="L114" s="299">
        <v>0</v>
      </c>
      <c r="N114" s="257">
        <v>0</v>
      </c>
      <c r="O114" s="258"/>
    </row>
    <row r="115" spans="1:15" x14ac:dyDescent="0.25">
      <c r="A115" s="353"/>
      <c r="B115" s="355" t="s">
        <v>291</v>
      </c>
      <c r="C115" s="356"/>
      <c r="D115" s="357"/>
      <c r="E115" s="358"/>
      <c r="F115" s="359"/>
      <c r="G115" s="354"/>
      <c r="H115" s="360"/>
      <c r="I115" s="298"/>
      <c r="J115" s="354"/>
      <c r="K115" s="354"/>
      <c r="L115" s="361">
        <v>0</v>
      </c>
      <c r="N115" s="257">
        <v>0</v>
      </c>
      <c r="O115" s="258"/>
    </row>
    <row r="116" spans="1:15" x14ac:dyDescent="0.25">
      <c r="A116" s="353"/>
      <c r="B116" s="313" t="s">
        <v>292</v>
      </c>
      <c r="C116" s="306"/>
      <c r="D116" s="306"/>
      <c r="E116" s="307"/>
      <c r="F116" s="324"/>
      <c r="G116" s="298"/>
      <c r="H116" s="297"/>
      <c r="I116" s="298"/>
      <c r="J116" s="298"/>
      <c r="K116" s="298"/>
      <c r="L116" s="299">
        <v>0</v>
      </c>
      <c r="N116" s="257">
        <v>0</v>
      </c>
      <c r="O116" s="258"/>
    </row>
    <row r="117" spans="1:15" x14ac:dyDescent="0.25">
      <c r="A117" s="353"/>
      <c r="B117" s="305" t="s">
        <v>293</v>
      </c>
      <c r="C117" s="316"/>
      <c r="D117" s="316"/>
      <c r="E117" s="307"/>
      <c r="F117" s="324"/>
      <c r="G117" s="298"/>
      <c r="H117" s="297"/>
      <c r="I117" s="298"/>
      <c r="J117" s="298"/>
      <c r="K117" s="298"/>
      <c r="L117" s="299">
        <v>0</v>
      </c>
      <c r="N117" s="257">
        <v>0</v>
      </c>
      <c r="O117" s="258"/>
    </row>
    <row r="118" spans="1:15" x14ac:dyDescent="0.25">
      <c r="A118" s="353"/>
      <c r="B118" s="343" t="s">
        <v>294</v>
      </c>
      <c r="C118" s="301"/>
      <c r="D118" s="284"/>
      <c r="E118" s="285"/>
      <c r="F118" s="324"/>
      <c r="G118" s="298"/>
      <c r="H118" s="297"/>
      <c r="J118" s="298"/>
      <c r="K118" s="298"/>
      <c r="L118" s="299">
        <v>0</v>
      </c>
      <c r="N118" s="257">
        <v>0</v>
      </c>
      <c r="O118" s="258"/>
    </row>
    <row r="119" spans="1:15" x14ac:dyDescent="0.25">
      <c r="A119" s="362"/>
      <c r="B119" s="295" t="s">
        <v>295</v>
      </c>
      <c r="C119" s="284"/>
      <c r="D119" s="284"/>
      <c r="E119" s="285"/>
      <c r="F119" s="324"/>
      <c r="G119" s="298"/>
      <c r="H119" s="297"/>
      <c r="J119" s="298"/>
      <c r="K119" s="298"/>
      <c r="L119" s="299">
        <v>9.5</v>
      </c>
      <c r="N119" s="257"/>
      <c r="O119" s="258"/>
    </row>
    <row r="120" spans="1:15" x14ac:dyDescent="0.25">
      <c r="A120" s="363"/>
      <c r="B120" s="305" t="s">
        <v>296</v>
      </c>
      <c r="C120" s="316"/>
      <c r="D120" s="316"/>
      <c r="E120" s="307"/>
      <c r="F120" s="324"/>
      <c r="G120" s="298"/>
      <c r="H120" s="297"/>
      <c r="J120" s="298"/>
      <c r="K120" s="298"/>
      <c r="L120" s="299">
        <v>22</v>
      </c>
      <c r="N120" s="257"/>
      <c r="O120" s="258"/>
    </row>
    <row r="121" spans="1:15" x14ac:dyDescent="0.25">
      <c r="A121" s="364"/>
      <c r="B121" s="275"/>
      <c r="C121" s="275"/>
      <c r="D121" s="275"/>
      <c r="E121" s="275"/>
      <c r="F121" s="277"/>
      <c r="G121" s="277"/>
      <c r="H121" s="276"/>
      <c r="J121" s="277"/>
      <c r="K121" s="277"/>
      <c r="L121" s="278"/>
      <c r="N121" s="257"/>
      <c r="O121" s="258"/>
    </row>
    <row r="122" spans="1:15" x14ac:dyDescent="0.25">
      <c r="A122" s="275"/>
      <c r="B122" s="275"/>
      <c r="C122" s="275"/>
      <c r="D122" s="275"/>
      <c r="E122" s="275"/>
      <c r="O122" s="258">
        <f t="shared" ref="O122" si="10">J122*100.8%</f>
        <v>0</v>
      </c>
    </row>
    <row r="123" spans="1:15" x14ac:dyDescent="0.25">
      <c r="A123" s="230" t="s">
        <v>297</v>
      </c>
    </row>
    <row r="124" spans="1:15" x14ac:dyDescent="0.25">
      <c r="A124" s="219" t="s">
        <v>298</v>
      </c>
      <c r="B124" s="219"/>
      <c r="C124" s="219"/>
      <c r="D124" s="219"/>
      <c r="E124" s="219"/>
      <c r="J124" s="218" t="s">
        <v>89</v>
      </c>
      <c r="K124" s="218"/>
    </row>
    <row r="125" spans="1:15" x14ac:dyDescent="0.25">
      <c r="A125" s="219" t="s">
        <v>299</v>
      </c>
      <c r="B125" s="219"/>
      <c r="C125" s="219"/>
      <c r="D125" s="219"/>
      <c r="E125" s="219"/>
      <c r="J125" s="218" t="s">
        <v>90</v>
      </c>
      <c r="K125" s="218"/>
    </row>
    <row r="126" spans="1:15" x14ac:dyDescent="0.25">
      <c r="A126" s="219"/>
      <c r="B126" s="219"/>
      <c r="C126" s="219"/>
      <c r="D126" s="219"/>
      <c r="E126" s="219"/>
    </row>
    <row r="127" spans="1:15" x14ac:dyDescent="0.25">
      <c r="A127" s="219"/>
      <c r="B127" s="219"/>
      <c r="C127" s="219"/>
      <c r="D127" s="219"/>
      <c r="E127" s="219"/>
    </row>
    <row r="128" spans="1:15" x14ac:dyDescent="0.25">
      <c r="A128" s="219"/>
      <c r="B128" s="219"/>
      <c r="C128" s="219"/>
      <c r="D128" s="219"/>
      <c r="E128" s="365" t="s">
        <v>300</v>
      </c>
    </row>
    <row r="129" spans="4:5" x14ac:dyDescent="0.25">
      <c r="E129" s="365" t="s">
        <v>90</v>
      </c>
    </row>
    <row r="133" spans="4:5" x14ac:dyDescent="0.25">
      <c r="D133" s="219"/>
      <c r="E133" s="219"/>
    </row>
  </sheetData>
  <mergeCells count="92">
    <mergeCell ref="C107:D107"/>
    <mergeCell ref="B109:C109"/>
    <mergeCell ref="B111:D111"/>
    <mergeCell ref="B112:D112"/>
    <mergeCell ref="A113:A120"/>
    <mergeCell ref="B113:L113"/>
    <mergeCell ref="B114:E114"/>
    <mergeCell ref="B116:D116"/>
    <mergeCell ref="B118:C118"/>
    <mergeCell ref="B95:C95"/>
    <mergeCell ref="A96:A112"/>
    <mergeCell ref="B96:L96"/>
    <mergeCell ref="B97:L97"/>
    <mergeCell ref="C98:D98"/>
    <mergeCell ref="C99:D99"/>
    <mergeCell ref="C101:D101"/>
    <mergeCell ref="B102:L102"/>
    <mergeCell ref="C105:E105"/>
    <mergeCell ref="B106:L106"/>
    <mergeCell ref="C86:E86"/>
    <mergeCell ref="C87:E87"/>
    <mergeCell ref="A88:A95"/>
    <mergeCell ref="B88:L88"/>
    <mergeCell ref="B89:D89"/>
    <mergeCell ref="B90:E90"/>
    <mergeCell ref="B91:D91"/>
    <mergeCell ref="B92:D92"/>
    <mergeCell ref="B93:D93"/>
    <mergeCell ref="B94:D94"/>
    <mergeCell ref="B78:L78"/>
    <mergeCell ref="C79:E79"/>
    <mergeCell ref="C81:E81"/>
    <mergeCell ref="C82:E82"/>
    <mergeCell ref="B83:L83"/>
    <mergeCell ref="C84:E84"/>
    <mergeCell ref="C72:E72"/>
    <mergeCell ref="C73:D73"/>
    <mergeCell ref="C74:E74"/>
    <mergeCell ref="C75:E75"/>
    <mergeCell ref="C76:E76"/>
    <mergeCell ref="C77:E77"/>
    <mergeCell ref="A63:A87"/>
    <mergeCell ref="B63:L63"/>
    <mergeCell ref="B64:L64"/>
    <mergeCell ref="C65:E65"/>
    <mergeCell ref="C66:D66"/>
    <mergeCell ref="C67:D67"/>
    <mergeCell ref="C68:E68"/>
    <mergeCell ref="C69:E69"/>
    <mergeCell ref="C70:E70"/>
    <mergeCell ref="B71:L71"/>
    <mergeCell ref="A52:A55"/>
    <mergeCell ref="B52:L52"/>
    <mergeCell ref="A56:A62"/>
    <mergeCell ref="B56:L56"/>
    <mergeCell ref="B57:E57"/>
    <mergeCell ref="B58:C58"/>
    <mergeCell ref="B59:E59"/>
    <mergeCell ref="B60:E60"/>
    <mergeCell ref="B61:E61"/>
    <mergeCell ref="B62:D62"/>
    <mergeCell ref="A47:A51"/>
    <mergeCell ref="B47:L47"/>
    <mergeCell ref="B48:C48"/>
    <mergeCell ref="B49:C49"/>
    <mergeCell ref="B50:C50"/>
    <mergeCell ref="B51:C51"/>
    <mergeCell ref="B41:L41"/>
    <mergeCell ref="C42:E42"/>
    <mergeCell ref="C43:D43"/>
    <mergeCell ref="A44:A46"/>
    <mergeCell ref="B44:L44"/>
    <mergeCell ref="B45:D45"/>
    <mergeCell ref="B46:C46"/>
    <mergeCell ref="B35:L35"/>
    <mergeCell ref="C36:E36"/>
    <mergeCell ref="C37:D37"/>
    <mergeCell ref="B38:L38"/>
    <mergeCell ref="C39:E39"/>
    <mergeCell ref="C40:D40"/>
    <mergeCell ref="A17:L18"/>
    <mergeCell ref="A24:K25"/>
    <mergeCell ref="B28:L28"/>
    <mergeCell ref="B29:L29"/>
    <mergeCell ref="C32:D32"/>
    <mergeCell ref="C33:D33"/>
    <mergeCell ref="A1:L1"/>
    <mergeCell ref="B7:L7"/>
    <mergeCell ref="B8:L8"/>
    <mergeCell ref="C9:E9"/>
    <mergeCell ref="C10:E10"/>
    <mergeCell ref="A13:L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D5"/>
    </sheetView>
  </sheetViews>
  <sheetFormatPr defaultRowHeight="13.2" x14ac:dyDescent="0.25"/>
  <cols>
    <col min="1" max="1" width="5.44140625" bestFit="1" customWidth="1"/>
    <col min="2" max="2" width="34.5546875" bestFit="1" customWidth="1"/>
    <col min="3" max="3" width="13.6640625" customWidth="1"/>
    <col min="4" max="4" width="12.33203125" customWidth="1"/>
  </cols>
  <sheetData>
    <row r="1" spans="1:4" ht="25.95" customHeight="1" x14ac:dyDescent="0.25">
      <c r="A1" s="18" t="s">
        <v>46</v>
      </c>
      <c r="B1" s="19" t="s">
        <v>79</v>
      </c>
      <c r="C1" s="20" t="s">
        <v>78</v>
      </c>
      <c r="D1" s="20" t="s">
        <v>80</v>
      </c>
    </row>
    <row r="2" spans="1:4" ht="13.8" x14ac:dyDescent="0.25">
      <c r="A2" s="4" t="s">
        <v>6</v>
      </c>
      <c r="B2" s="8" t="s">
        <v>77</v>
      </c>
      <c r="C2" s="9"/>
      <c r="D2" s="16"/>
    </row>
    <row r="3" spans="1:4" ht="13.8" x14ac:dyDescent="0.25">
      <c r="A3" s="5" t="s">
        <v>5</v>
      </c>
      <c r="B3" s="6" t="s">
        <v>23</v>
      </c>
      <c r="C3" s="7">
        <v>1774</v>
      </c>
      <c r="D3" s="21">
        <v>2661</v>
      </c>
    </row>
    <row r="4" spans="1:4" ht="13.8" x14ac:dyDescent="0.25">
      <c r="A4" s="5" t="s">
        <v>7</v>
      </c>
      <c r="B4" s="6" t="s">
        <v>24</v>
      </c>
      <c r="C4" s="7">
        <v>1419</v>
      </c>
      <c r="D4" s="21">
        <v>2128.5</v>
      </c>
    </row>
    <row r="5" spans="1:4" ht="13.8" x14ac:dyDescent="0.25">
      <c r="A5" s="5" t="s">
        <v>8</v>
      </c>
      <c r="B5" s="6" t="s">
        <v>25</v>
      </c>
      <c r="C5" s="7">
        <v>584</v>
      </c>
      <c r="D5" s="21">
        <v>876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1</vt:i4>
      </vt:variant>
    </vt:vector>
  </HeadingPairs>
  <TitlesOfParts>
    <vt:vector size="7" baseType="lpstr">
      <vt:lpstr>Cenik</vt:lpstr>
      <vt:lpstr>Šolnine 1.,2.st. in prispevki</vt:lpstr>
      <vt:lpstr>DR_za vse na 3.st.</vt:lpstr>
      <vt:lpstr>DR_1.vpisani</vt:lpstr>
      <vt:lpstr>Knjižnične storitve</vt:lpstr>
      <vt:lpstr>List1</vt:lpstr>
      <vt:lpstr>Cenik!Področje_tiskanja</vt:lpstr>
    </vt:vector>
  </TitlesOfParts>
  <Company>UNIVERZA V LJUBLJANI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Frank, Dušica</cp:lastModifiedBy>
  <cp:lastPrinted>2017-02-10T07:53:33Z</cp:lastPrinted>
  <dcterms:created xsi:type="dcterms:W3CDTF">2006-03-17T10:14:20Z</dcterms:created>
  <dcterms:modified xsi:type="dcterms:W3CDTF">2017-10-12T11:28:35Z</dcterms:modified>
</cp:coreProperties>
</file>